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56" documentId="8_{2CD90C9C-B580-4816-8D19-FC84AA1F4F60}" xr6:coauthVersionLast="47" xr6:coauthVersionMax="47" xr10:uidLastSave="{6C5E60E6-A704-4F22-B6E8-F232897CF237}"/>
  <bookViews>
    <workbookView xWindow="-120" yWindow="-120" windowWidth="29040" windowHeight="15720" tabRatio="683" activeTab="3" xr2:uid="{FE4A2CF9-AE39-4085-B55D-B7C160E4415C}"/>
  </bookViews>
  <sheets>
    <sheet name="Instructions" sheetId="36" r:id="rId1"/>
    <sheet name="Lists" sheetId="6" state="hidden" r:id="rId2"/>
    <sheet name="3xAssurance" sheetId="27" r:id="rId3"/>
    <sheet name="Dashboard" sheetId="1" r:id="rId4"/>
    <sheet name="Criteria 1" sheetId="2" r:id="rId5"/>
    <sheet name="Criteria 2" sheetId="7" r:id="rId6"/>
    <sheet name="Criteria 3" sheetId="8" r:id="rId7"/>
    <sheet name="Criteria 4" sheetId="9" r:id="rId8"/>
    <sheet name="Criteria 5" sheetId="10" r:id="rId9"/>
    <sheet name="Criteria 6" sheetId="11" r:id="rId10"/>
    <sheet name="Criteria 7" sheetId="12" r:id="rId11"/>
    <sheet name="Criteria 8" sheetId="13" r:id="rId12"/>
    <sheet name="Criteria 9" sheetId="14" r:id="rId13"/>
    <sheet name="Criteria 10" sheetId="15" r:id="rId14"/>
    <sheet name="Criteria 11" sheetId="16" r:id="rId15"/>
    <sheet name="Criteria 12" sheetId="25" r:id="rId16"/>
  </sheets>
  <definedNames>
    <definedName name="_xlnm.Print_Titles" localSheetId="2">'3xAssurance'!$2:$3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7" l="1"/>
  <c r="C18" i="1"/>
  <c r="C19" i="1"/>
  <c r="C14" i="1"/>
  <c r="O8" i="6" l="1"/>
  <c r="N8" i="6"/>
  <c r="A5" i="27"/>
  <c r="B5" i="27"/>
  <c r="A6" i="27"/>
  <c r="B6" i="27"/>
  <c r="A7" i="27"/>
  <c r="A8" i="27"/>
  <c r="B8" i="27"/>
  <c r="A9" i="27"/>
  <c r="B9" i="27"/>
  <c r="A10" i="27"/>
  <c r="B10" i="27"/>
  <c r="A11" i="27"/>
  <c r="B11" i="27"/>
  <c r="A12" i="27"/>
  <c r="B12" i="27"/>
  <c r="A13" i="27"/>
  <c r="B13" i="27"/>
  <c r="A14" i="27"/>
  <c r="B14" i="27"/>
  <c r="A15" i="27"/>
  <c r="B15" i="27"/>
  <c r="B4" i="27"/>
  <c r="A4" i="27"/>
  <c r="B1" i="27"/>
  <c r="A1" i="25"/>
  <c r="A1" i="16"/>
  <c r="A1" i="15"/>
  <c r="A1" i="14"/>
  <c r="A1" i="13"/>
  <c r="A1" i="12"/>
  <c r="A1" i="11"/>
  <c r="A1" i="10"/>
  <c r="A1" i="9"/>
  <c r="A1" i="8"/>
  <c r="A1" i="7"/>
  <c r="A1" i="2"/>
  <c r="K25" i="1"/>
  <c r="J25" i="1"/>
  <c r="I25" i="1"/>
  <c r="H25" i="1"/>
  <c r="G25" i="1"/>
  <c r="F25" i="1"/>
  <c r="E25" i="1"/>
  <c r="D25" i="1"/>
  <c r="C25" i="1"/>
  <c r="D2" i="11"/>
  <c r="I8" i="6" s="1"/>
  <c r="W8" i="6"/>
  <c r="D2" i="25"/>
  <c r="D2" i="16"/>
  <c r="D2" i="15"/>
  <c r="M8" i="6" s="1"/>
  <c r="D2" i="14"/>
  <c r="L8" i="6" s="1"/>
  <c r="D2" i="13"/>
  <c r="K8" i="6" s="1"/>
  <c r="D2" i="12"/>
  <c r="J8" i="6" s="1"/>
  <c r="D2" i="10"/>
  <c r="H8" i="6" s="1"/>
  <c r="D2" i="9"/>
  <c r="G8" i="6" s="1"/>
  <c r="D2" i="8"/>
  <c r="F8" i="6" s="1"/>
  <c r="D2" i="7"/>
  <c r="E8" i="6" s="1"/>
  <c r="D2" i="2"/>
  <c r="D8" i="6" s="1"/>
  <c r="I24" i="1"/>
  <c r="I23" i="1"/>
  <c r="I22" i="1"/>
  <c r="I21" i="1"/>
  <c r="I20" i="1"/>
  <c r="I19" i="1"/>
  <c r="I18" i="1"/>
  <c r="I17" i="1"/>
  <c r="I16" i="1"/>
  <c r="I15" i="1"/>
  <c r="I14" i="1"/>
  <c r="J24" i="1"/>
  <c r="J23" i="1"/>
  <c r="J22" i="1"/>
  <c r="J21" i="1"/>
  <c r="J20" i="1"/>
  <c r="J19" i="1"/>
  <c r="J18" i="1"/>
  <c r="J17" i="1"/>
  <c r="J16" i="1"/>
  <c r="J15" i="1"/>
  <c r="J14" i="1"/>
  <c r="K24" i="1"/>
  <c r="K23" i="1"/>
  <c r="K22" i="1"/>
  <c r="K21" i="1"/>
  <c r="K20" i="1"/>
  <c r="K19" i="1"/>
  <c r="K18" i="1"/>
  <c r="K17" i="1"/>
  <c r="K16" i="1"/>
  <c r="K15" i="1"/>
  <c r="K14" i="1"/>
  <c r="H24" i="1"/>
  <c r="G24" i="1"/>
  <c r="F24" i="1"/>
  <c r="E24" i="1"/>
  <c r="D24" i="1"/>
  <c r="C24"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H18" i="1"/>
  <c r="G18" i="1"/>
  <c r="F18" i="1"/>
  <c r="E18" i="1"/>
  <c r="D18" i="1"/>
  <c r="H17" i="1"/>
  <c r="G17" i="1"/>
  <c r="F17" i="1"/>
  <c r="E17" i="1"/>
  <c r="D17" i="1"/>
  <c r="C17" i="1"/>
  <c r="H16" i="1"/>
  <c r="G16" i="1"/>
  <c r="F16" i="1"/>
  <c r="E16" i="1"/>
  <c r="D16" i="1"/>
  <c r="C16" i="1"/>
  <c r="H15" i="1"/>
  <c r="G15" i="1"/>
  <c r="F15" i="1"/>
  <c r="E15" i="1"/>
  <c r="D15" i="1"/>
  <c r="C15" i="1"/>
  <c r="H14" i="1"/>
  <c r="G14" i="1"/>
  <c r="F14" i="1"/>
  <c r="E14" i="1"/>
  <c r="D14" i="1"/>
  <c r="D26" i="1" l="1"/>
  <c r="V8" i="6"/>
  <c r="S8" i="6"/>
  <c r="R8" i="6"/>
  <c r="U8" i="6"/>
  <c r="Q8" i="6"/>
  <c r="P8" i="6"/>
  <c r="X8" i="6"/>
  <c r="T8" i="6"/>
  <c r="E10" i="6" s="1"/>
  <c r="E26" i="1"/>
  <c r="F26" i="1"/>
  <c r="G26" i="1"/>
  <c r="H26" i="1"/>
  <c r="C26" i="1"/>
  <c r="J26" i="1"/>
  <c r="I26" i="1"/>
  <c r="K26" i="1"/>
  <c r="E11" i="6" l="1"/>
  <c r="E12" i="6"/>
</calcChain>
</file>

<file path=xl/sharedStrings.xml><?xml version="1.0" encoding="utf-8"?>
<sst xmlns="http://schemas.openxmlformats.org/spreadsheetml/2006/main" count="293" uniqueCount="188">
  <si>
    <t>Priority</t>
  </si>
  <si>
    <t>Impact</t>
  </si>
  <si>
    <t>High</t>
  </si>
  <si>
    <t>Medium</t>
  </si>
  <si>
    <t>Low</t>
  </si>
  <si>
    <t>Criteria 1</t>
  </si>
  <si>
    <t>Criteria 2</t>
  </si>
  <si>
    <t>Criteria 3</t>
  </si>
  <si>
    <t>Criteria 4</t>
  </si>
  <si>
    <t>Criteria 5</t>
  </si>
  <si>
    <t>Criteria 6</t>
  </si>
  <si>
    <t>Criteria 7</t>
  </si>
  <si>
    <t>Criteria 8</t>
  </si>
  <si>
    <t>Criteria 9</t>
  </si>
  <si>
    <t>Criteria 10</t>
  </si>
  <si>
    <t>Criteria 11</t>
  </si>
  <si>
    <t>Criteria 12</t>
  </si>
  <si>
    <t>Please fill in the contact details below:</t>
  </si>
  <si>
    <t>Fire and Rescue Service</t>
  </si>
  <si>
    <t>Contact Name</t>
  </si>
  <si>
    <t>Contact Email Address</t>
  </si>
  <si>
    <t>Contact Phone Number</t>
  </si>
  <si>
    <t>Criteria</t>
  </si>
  <si>
    <t>Description</t>
  </si>
  <si>
    <t>Chart</t>
  </si>
  <si>
    <t>Total</t>
  </si>
  <si>
    <t>Work assigned to</t>
  </si>
  <si>
    <t>Projected date for completion</t>
  </si>
  <si>
    <t>Description of work needing to be done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</si>
  <si>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</si>
  <si>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</si>
  <si>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</si>
  <si>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</si>
  <si>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</si>
  <si>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</si>
  <si>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</si>
  <si>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</si>
  <si>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</si>
  <si>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</si>
  <si>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</si>
  <si>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</si>
  <si>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</si>
  <si>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</si>
  <si>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</si>
  <si>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</si>
  <si>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</si>
  <si>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</si>
  <si>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</si>
  <si>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</si>
  <si>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</si>
  <si>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</si>
  <si>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</si>
  <si>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</si>
  <si>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</si>
  <si>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</si>
  <si>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</si>
  <si>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</si>
  <si>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</si>
  <si>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</si>
  <si>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</si>
  <si>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</si>
  <si>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</si>
  <si>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</si>
  <si>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</si>
  <si>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</si>
  <si>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</si>
  <si>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</si>
  <si>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</si>
  <si>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</si>
  <si>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</si>
  <si>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</si>
  <si>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</si>
  <si>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</si>
  <si>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</si>
  <si>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</si>
  <si>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</si>
  <si>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</si>
  <si>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</si>
  <si>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</si>
  <si>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</si>
  <si>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</si>
  <si>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</si>
  <si>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</si>
  <si>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</si>
  <si>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</si>
  <si>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</si>
  <si>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</si>
  <si>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</si>
  <si>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</si>
  <si>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</si>
  <si>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</si>
  <si>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</si>
  <si>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</si>
  <si>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</si>
  <si>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</si>
  <si>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</si>
  <si>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</si>
  <si>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</si>
  <si>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</si>
  <si>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</si>
  <si>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</si>
  <si>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</si>
  <si>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</si>
  <si>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</si>
  <si>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</si>
  <si>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</si>
  <si>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</si>
  <si>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</si>
  <si>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</si>
  <si>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</si>
  <si>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</si>
  <si>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</si>
  <si>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</si>
  <si>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</si>
  <si>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</si>
  <si>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</si>
  <si>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</si>
  <si>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</si>
  <si>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</si>
  <si>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</si>
  <si>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</si>
  <si>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</si>
  <si>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</si>
  <si>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</si>
  <si>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</si>
  <si>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</si>
  <si>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</si>
  <si>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</si>
  <si>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</si>
  <si>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</si>
  <si>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</si>
  <si>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</si>
  <si>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</si>
  <si>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</si>
  <si>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</si>
  <si>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</si>
  <si>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</si>
  <si>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</si>
  <si>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</si>
  <si>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</si>
  <si>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Substantial</t>
  </si>
  <si>
    <t>Reasonable</t>
  </si>
  <si>
    <t>Limited</t>
  </si>
  <si>
    <t>Level of Assurance</t>
  </si>
  <si>
    <t>Criteria 13</t>
  </si>
  <si>
    <t>Evidence</t>
  </si>
  <si>
    <t>Overall Level of Assurance with Standard</t>
  </si>
  <si>
    <t>Fire Standard:</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</si>
  <si>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</si>
  <si>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</si>
  <si>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</si>
  <si>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</si>
  <si>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</si>
  <si>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</si>
  <si>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</si>
  <si>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</si>
  <si>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Risk Based Approach</t>
  </si>
  <si>
    <t>Task 12/1</t>
  </si>
  <si>
    <t>Task 12/2</t>
  </si>
  <si>
    <t>Task 12/3</t>
  </si>
  <si>
    <t>Task 12/4</t>
  </si>
  <si>
    <t>Task 12/5</t>
  </si>
  <si>
    <t>Task 12/6</t>
  </si>
  <si>
    <t>Task 12/7</t>
  </si>
  <si>
    <t>Task 12/8</t>
  </si>
  <si>
    <t>Task 12/9</t>
  </si>
  <si>
    <t>Task 12/10</t>
  </si>
  <si>
    <t>Criteria 14</t>
  </si>
  <si>
    <t>Criteria 15</t>
  </si>
  <si>
    <t>Criteria 16</t>
  </si>
  <si>
    <t>Criteria 17</t>
  </si>
  <si>
    <t>Criteria 18</t>
  </si>
  <si>
    <t>Criteria 19</t>
  </si>
  <si>
    <t>Criteria 20</t>
  </si>
  <si>
    <t>Criteria 21</t>
  </si>
  <si>
    <t>identify those who are most at risk in its community and target prevention activities in an inclusive way, through its community risk management planning</t>
  </si>
  <si>
    <t xml:space="preserve">aligned with its CRMP, develop a prevention strategy and plan with the flexibility to proactively respond and adapt to the changing needs of its community, and for this to be supported by a named lead for prevention from within the service; </t>
  </si>
  <si>
    <t xml:space="preserve">adopt a person-centred approach that places the individual and the community it serves at the core of its prevention activity;
</t>
  </si>
  <si>
    <t>recruit, train, and develop employees and volunteers, working with others where relevant, to establish and maintain a competent and professional prevention workforce. This includes being qualified in accordance with relevant legislation and requirements for example safeguarding and Home Fire Safety Visits;</t>
  </si>
  <si>
    <t xml:space="preserve">optimise resources to proactively engage and educate the community it serves, working collaboratively with others as and when appropriate;
</t>
  </si>
  <si>
    <t>demonstrate inclusivity by recognising the diversity of its community and providing equality of access;</t>
  </si>
  <si>
    <t>utilise and share accurate and consistent data and intelligence across teams, from a variety of sources to support evidence-based decision making and the deployment of appropriate resources for prevention activities;</t>
  </si>
  <si>
    <t xml:space="preserve">demonstrate how it monitors and evaluates the effectiveness and efficiency of its prevention activity;
</t>
  </si>
  <si>
    <t>generate a culture which embraces national and organisational learning allowing it to identify and capture feedback from a range of sources; reflect, share and act upon it to drive innovation and continuous improvement and enhance future performance.</t>
  </si>
  <si>
    <t xml:space="preserve">quality assure the delivery of prevention activities;
</t>
  </si>
  <si>
    <t>contribute to the continual improvement of prevention activities coordinated through the National Fire Chiefs Council (NFCC) network;</t>
  </si>
  <si>
    <t xml:space="preserve">contribute and support national campaigns, where appropriate </t>
  </si>
  <si>
    <t>Prevention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</si>
</sst>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s>
  <cellStyleXfs count="1">
    <xf numFmtId="0" fontId="0" fillId="0" borderId="0"/>
  </cellStyleXfs>
  <cellXfs count="131">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0" fillId="6" borderId="7" xfId="0" applyFill="1" applyBorder="1" applyAlignment="1">
      <alignment horizontal="center" vertical="center"/>
    </xf>
    <xf numFmtId="0" fontId="0" fillId="6" borderId="7" xfId="0" applyFill="1" applyBorder="1" applyAlignment="1">
      <alignment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0" fillId="0" borderId="4" xfId="0" applyBorder="1" applyAlignment="1">
      <alignment horizontal="left" vertical="center" wrapText="1"/>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2" xfId="0" applyFont="1" applyFill="1" applyBorder="1" applyAlignment="1">
      <alignment horizontal="left"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2" borderId="27" xfId="0" applyFont="1" applyFill="1" applyBorder="1" applyAlignment="1">
      <alignment vertical="center"/>
    </xf>
    <xf numFmtId="0" fontId="3" fillId="13" borderId="28"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xf numFmtId="0" fontId="0" fillId="11" borderId="29" xfId="0" applyFill="1" applyBorder="1" applyAlignment="1">
      <alignment vertical="center"/>
    </xf>
    <xf numFmtId="0" fontId="0" fillId="11" borderId="23" xfId="0" applyFill="1" applyBorder="1" applyAlignment="1">
      <alignment horizontal="center" vertical="center"/>
    </xf>
    <xf numFmtId="0" fontId="0" fillId="11" borderId="23" xfId="0" applyFill="1" applyBorder="1" applyAlignment="1">
      <alignment horizontal="center" vertical="center" wrapText="1"/>
    </xf>
    <xf numFmtId="0" fontId="0" fillId="11" borderId="23" xfId="0" applyFill="1" applyBorder="1" applyAlignment="1">
      <alignment vertical="center"/>
    </xf>
    <xf numFmtId="14" fontId="0" fillId="11" borderId="23" xfId="0" applyNumberFormat="1" applyFill="1" applyBorder="1" applyAlignment="1">
      <alignment horizontal="center" vertical="center"/>
    </xf>
    <xf numFmtId="0" fontId="0" fillId="11" borderId="24"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1" fillId="0" borderId="0" xfId="0" applyFont="1" applyAlignment="1">
      <alignment horizontal="center" vertical="center"/>
    </xf>
    <xf numFmtId="0" fontId="9"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30" xfId="0" applyFont="1" applyFill="1" applyBorder="1" applyAlignment="1">
      <alignment vertical="center"/>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cellXfs>
  <cellStyles count="1">
    <cellStyle name="Normal" xfId="0" builtinId="0"/>
  </cellStyles>
  <dxfs count="108">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theme="0"/>
      </font>
      <fill>
        <patternFill>
          <bgColor theme="4" tint="-0.24994659260841701"/>
        </patternFill>
      </fill>
    </dxf>
    <dxf>
      <fill>
        <patternFill>
          <bgColor theme="4" tint="0.39994506668294322"/>
        </patternFill>
      </fill>
    </dxf>
    <dxf>
      <fill>
        <patternFill>
          <bgColor theme="4" tint="0.79998168889431442"/>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Dashboard!$I$14:$K$14</c:f>
              <c:numCache>
                <c:formatCode>General</c:formatCode>
                <c:ptCount val="3"/>
                <c:pt idx="0">
                  <c:v>1</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Dashboard!$I$26:$K$26</c:f>
              <c:numCache>
                <c:formatCode>General</c:formatCode>
                <c:ptCount val="3"/>
                <c:pt idx="0">
                  <c:v>1</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12</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B820-4EC2-85BF-4F7E6A66C30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B820-4EC2-85BF-4F7E6A66C30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B820-4EC2-85BF-4F7E6A66C30B}"/>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B820-4EC2-85BF-4F7E6A66C30B}"/>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773143815810546E-2"/>
          <c:y val="4.3715537961261141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2" name="TextBox 1">
          <a:extLst>
            <a:ext uri="{FF2B5EF4-FFF2-40B4-BE49-F238E27FC236}">
              <a16:creationId xmlns:a16="http://schemas.microsoft.com/office/drawing/2014/main" id="{B1202D5E-5C75-4969-9E59-8B6FBE70BD69}"/>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27</xdr:row>
      <xdr:rowOff>523502</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13</xdr:row>
      <xdr:rowOff>104568</xdr:rowOff>
    </xdr:from>
    <xdr:to>
      <xdr:col>11</xdr:col>
      <xdr:colOff>609391</xdr:colOff>
      <xdr:row>13</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15</xdr:row>
      <xdr:rowOff>129409</xdr:rowOff>
    </xdr:from>
    <xdr:to>
      <xdr:col>12</xdr:col>
      <xdr:colOff>2251</xdr:colOff>
      <xdr:row>15</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16</xdr:row>
      <xdr:rowOff>56731</xdr:rowOff>
    </xdr:from>
    <xdr:to>
      <xdr:col>12</xdr:col>
      <xdr:colOff>3512</xdr:colOff>
      <xdr:row>16</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17</xdr:row>
      <xdr:rowOff>99804</xdr:rowOff>
    </xdr:from>
    <xdr:to>
      <xdr:col>11</xdr:col>
      <xdr:colOff>608121</xdr:colOff>
      <xdr:row>17</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18</xdr:row>
      <xdr:rowOff>154266</xdr:rowOff>
    </xdr:from>
    <xdr:to>
      <xdr:col>12</xdr:col>
      <xdr:colOff>5770</xdr:colOff>
      <xdr:row>18</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19</xdr:row>
      <xdr:rowOff>73712</xdr:rowOff>
    </xdr:from>
    <xdr:to>
      <xdr:col>12</xdr:col>
      <xdr:colOff>2251</xdr:colOff>
      <xdr:row>19</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46795</xdr:colOff>
      <xdr:row>20</xdr:row>
      <xdr:rowOff>8659</xdr:rowOff>
    </xdr:from>
    <xdr:to>
      <xdr:col>11</xdr:col>
      <xdr:colOff>591557</xdr:colOff>
      <xdr:row>21</xdr:row>
      <xdr:rowOff>0</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45551</xdr:colOff>
      <xdr:row>21</xdr:row>
      <xdr:rowOff>103909</xdr:rowOff>
    </xdr:from>
    <xdr:to>
      <xdr:col>11</xdr:col>
      <xdr:colOff>632112</xdr:colOff>
      <xdr:row>21</xdr:row>
      <xdr:rowOff>724287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22</xdr:row>
      <xdr:rowOff>95042</xdr:rowOff>
    </xdr:from>
    <xdr:to>
      <xdr:col>11</xdr:col>
      <xdr:colOff>590316</xdr:colOff>
      <xdr:row>22</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23</xdr:row>
      <xdr:rowOff>115128</xdr:rowOff>
    </xdr:from>
    <xdr:to>
      <xdr:col>11</xdr:col>
      <xdr:colOff>582033</xdr:colOff>
      <xdr:row>23</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14</xdr:row>
      <xdr:rowOff>101046</xdr:rowOff>
    </xdr:from>
    <xdr:to>
      <xdr:col>11</xdr:col>
      <xdr:colOff>598598</xdr:colOff>
      <xdr:row>14</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25</xdr:row>
      <xdr:rowOff>112847</xdr:rowOff>
    </xdr:from>
    <xdr:to>
      <xdr:col>11</xdr:col>
      <xdr:colOff>582033</xdr:colOff>
      <xdr:row>25</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4"/>
        <a:stretch>
          <a:fillRect/>
        </a:stretch>
      </xdr:blipFill>
      <xdr:spPr>
        <a:xfrm>
          <a:off x="628650" y="190500"/>
          <a:ext cx="1828800" cy="979503"/>
        </a:xfrm>
        <a:prstGeom prst="rect">
          <a:avLst/>
        </a:prstGeom>
      </xdr:spPr>
    </xdr:pic>
    <xdr:clientData/>
  </xdr:twoCellAnchor>
  <xdr:twoCellAnchor>
    <xdr:from>
      <xdr:col>11</xdr:col>
      <xdr:colOff>0</xdr:colOff>
      <xdr:row>24</xdr:row>
      <xdr:rowOff>0</xdr:rowOff>
    </xdr:from>
    <xdr:to>
      <xdr:col>11</xdr:col>
      <xdr:colOff>535238</xdr:colOff>
      <xdr:row>24</xdr:row>
      <xdr:rowOff>549524</xdr:rowOff>
    </xdr:to>
    <xdr:graphicFrame macro="">
      <xdr:nvGraphicFramePr>
        <xdr:cNvPr id="3" name="Chart 2">
          <a:extLst>
            <a:ext uri="{FF2B5EF4-FFF2-40B4-BE49-F238E27FC236}">
              <a16:creationId xmlns:a16="http://schemas.microsoft.com/office/drawing/2014/main" id="{A2C9BDE0-0A65-4543-AA68-02CC65814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35" totalsRowShown="0" headerRowDxfId="107">
  <autoFilter ref="A2:H35" xr:uid="{D7824867-078E-4301-A0FB-758B70E7D95C}"/>
  <tableColumns count="8">
    <tableColumn id="1" xr3:uid="{70A235FF-1050-4B0B-8020-56B8028103BA}" name="Criteria" dataDxfId="106"/>
    <tableColumn id="2" xr3:uid="{70251BA7-34F0-45A9-AE50-1064B7C397E1}" name="Description" dataDxfId="105"/>
    <tableColumn id="7" xr3:uid="{3B12D565-5237-44E9-95E4-C3908184A052}" name="Priority" dataDxfId="104"/>
    <tableColumn id="8" xr3:uid="{AB4DE35D-AB1C-4F2B-99B7-AE8565E38C6D}" name="Impact" dataDxfId="103"/>
    <tableColumn id="3" xr3:uid="{D0A9FD2E-0B8D-467E-9174-AFAC356C68DA}" name="First Line" dataDxfId="102"/>
    <tableColumn id="4" xr3:uid="{A5DBEA95-92D9-4A6B-98C4-8C942199D09A}" name="Second Line" dataDxfId="101"/>
    <tableColumn id="5" xr3:uid="{5B6D4DE2-BB97-4C3E-8F01-55B7B944D55A}" name="Third Line" dataDxfId="100"/>
    <tableColumn id="6" xr3:uid="{8BE00AC3-0A44-4862-8C26-06923988C7F6}" name="Notes and Actions" dataDxfId="99"/>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A351-FB29-479F-8441-5A3BBE0E2ACC}">
  <dimension ref="A1"/>
  <sheetViews>
    <sheetView zoomScale="130" zoomScaleNormal="130" workbookViewId="0">
      <selection activeCell="M37" sqref="M37"/>
    </sheetView>
  </sheetViews>
  <sheetFormatPr defaultRowHeight="15" x14ac:dyDescent="0.25"/>
  <sheetData/>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theme="7"/>
  </sheetPr>
  <dimension ref="A1:H50"/>
  <sheetViews>
    <sheetView workbookViewId="0">
      <selection activeCell="B3" sqref="B3:D3"/>
    </sheetView>
  </sheetViews>
  <sheetFormatPr defaultColWidth="9" defaultRowHeight="18"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64.5" customHeight="1" x14ac:dyDescent="0.25">
      <c r="A1" s="74" t="str">
        <f>Dashboard!B19</f>
        <v>demonstrate inclusivity by recognising the diversity of its community and providing equality of access;</v>
      </c>
      <c r="B1" s="75" t="s">
        <v>0</v>
      </c>
      <c r="C1" s="75" t="s">
        <v>1</v>
      </c>
      <c r="D1" s="75" t="s">
        <v>143</v>
      </c>
      <c r="E1" s="75" t="s">
        <v>26</v>
      </c>
      <c r="F1" s="75" t="s">
        <v>27</v>
      </c>
      <c r="G1" s="75" t="s">
        <v>28</v>
      </c>
      <c r="H1" s="76" t="s">
        <v>145</v>
      </c>
    </row>
    <row r="2" spans="1:8" s="27" customFormat="1" ht="39.4" customHeight="1" x14ac:dyDescent="0.25">
      <c r="A2" s="77"/>
      <c r="B2" s="47"/>
      <c r="C2" s="47"/>
      <c r="D2" s="65" t="str">
        <f>IF(COUNTIF(D3:D50,"Limited")&gt;0,"Limited",IF(COUNTIF(D3:D50,"Reasonable")&gt;0,"Reasonable","Substantial"))</f>
        <v>Substantial</v>
      </c>
      <c r="E2" s="49"/>
      <c r="F2" s="50"/>
      <c r="G2" s="49"/>
      <c r="H2" s="78"/>
    </row>
    <row r="3" spans="1:8" ht="39.4" customHeight="1" x14ac:dyDescent="0.25">
      <c r="A3" s="79" t="s">
        <v>80</v>
      </c>
      <c r="B3" s="58"/>
      <c r="C3" s="58"/>
      <c r="D3" s="59"/>
      <c r="E3" s="57"/>
      <c r="F3" s="60"/>
      <c r="G3" s="57"/>
      <c r="H3" s="80"/>
    </row>
    <row r="4" spans="1:8" ht="39.4" customHeight="1" x14ac:dyDescent="0.25">
      <c r="A4" s="81" t="s">
        <v>81</v>
      </c>
      <c r="B4" s="53"/>
      <c r="C4" s="53"/>
      <c r="D4" s="54"/>
      <c r="E4" s="52"/>
      <c r="F4" s="55"/>
      <c r="G4" s="52"/>
      <c r="H4" s="82"/>
    </row>
    <row r="5" spans="1:8" ht="39.4" customHeight="1" x14ac:dyDescent="0.25">
      <c r="A5" s="79" t="s">
        <v>82</v>
      </c>
      <c r="B5" s="58"/>
      <c r="C5" s="58"/>
      <c r="D5" s="59"/>
      <c r="E5" s="57"/>
      <c r="F5" s="60"/>
      <c r="G5" s="57"/>
      <c r="H5" s="80"/>
    </row>
    <row r="6" spans="1:8" ht="39.4" customHeight="1" x14ac:dyDescent="0.25">
      <c r="A6" s="81" t="s">
        <v>83</v>
      </c>
      <c r="B6" s="53"/>
      <c r="C6" s="53"/>
      <c r="D6" s="54"/>
      <c r="E6" s="52"/>
      <c r="F6" s="55"/>
      <c r="G6" s="52"/>
      <c r="H6" s="82"/>
    </row>
    <row r="7" spans="1:8" ht="39.4" customHeight="1" x14ac:dyDescent="0.25">
      <c r="A7" s="79" t="s">
        <v>84</v>
      </c>
      <c r="B7" s="58"/>
      <c r="C7" s="58"/>
      <c r="D7" s="59"/>
      <c r="E7" s="57"/>
      <c r="F7" s="60"/>
      <c r="G7" s="57"/>
      <c r="H7" s="80"/>
    </row>
    <row r="8" spans="1:8" ht="39.4" customHeight="1" x14ac:dyDescent="0.25">
      <c r="A8" s="81" t="s">
        <v>85</v>
      </c>
      <c r="B8" s="53"/>
      <c r="C8" s="53"/>
      <c r="D8" s="54"/>
      <c r="E8" s="52"/>
      <c r="F8" s="55"/>
      <c r="G8" s="52"/>
      <c r="H8" s="82"/>
    </row>
    <row r="9" spans="1:8" ht="39.4" customHeight="1" x14ac:dyDescent="0.25">
      <c r="A9" s="79" t="s">
        <v>86</v>
      </c>
      <c r="B9" s="58"/>
      <c r="C9" s="58"/>
      <c r="D9" s="59"/>
      <c r="E9" s="57"/>
      <c r="F9" s="60"/>
      <c r="G9" s="57"/>
      <c r="H9" s="80"/>
    </row>
    <row r="10" spans="1:8" ht="39.4" customHeight="1" x14ac:dyDescent="0.25">
      <c r="A10" s="81" t="s">
        <v>87</v>
      </c>
      <c r="B10" s="53"/>
      <c r="C10" s="53"/>
      <c r="D10" s="54"/>
      <c r="E10" s="52"/>
      <c r="F10" s="55"/>
      <c r="G10" s="52"/>
      <c r="H10" s="82"/>
    </row>
    <row r="11" spans="1:8" ht="39.4" customHeight="1" x14ac:dyDescent="0.25">
      <c r="A11" s="79" t="s">
        <v>88</v>
      </c>
      <c r="B11" s="58"/>
      <c r="C11" s="58"/>
      <c r="D11" s="59"/>
      <c r="E11" s="57"/>
      <c r="F11" s="60"/>
      <c r="G11" s="57"/>
      <c r="H11" s="80"/>
    </row>
    <row r="12" spans="1:8" ht="39.4" customHeight="1" x14ac:dyDescent="0.25">
      <c r="A12" s="83" t="s">
        <v>89</v>
      </c>
      <c r="B12" s="84"/>
      <c r="C12" s="84"/>
      <c r="D12" s="85"/>
      <c r="E12" s="86"/>
      <c r="F12" s="87"/>
      <c r="G12" s="86"/>
      <c r="H12" s="88"/>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conditionalFormatting sqref="B2:B12">
    <cfRule type="cellIs" dxfId="55" priority="7" operator="equal">
      <formula>"Low"</formula>
    </cfRule>
    <cfRule type="cellIs" dxfId="54" priority="8" operator="equal">
      <formula>"Medium"</formula>
    </cfRule>
  </conditionalFormatting>
  <conditionalFormatting sqref="B2:C12">
    <cfRule type="cellIs" dxfId="53" priority="6" operator="equal">
      <formula>"High"</formula>
    </cfRule>
  </conditionalFormatting>
  <conditionalFormatting sqref="C2: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theme="7"/>
  </sheetPr>
  <dimension ref="A1:H50"/>
  <sheetViews>
    <sheetView workbookViewId="0">
      <selection activeCell="B3" sqref="B3:D7"/>
    </sheetView>
  </sheetViews>
  <sheetFormatPr defaultColWidth="9" defaultRowHeight="18"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75" x14ac:dyDescent="0.25">
      <c r="A1" s="74" t="str">
        <f>Dashboard!B20</f>
        <v>utilise and share accurate and consistent data and intelligence across teams, from a variety of sources to support evidence-based decision making and the deployment of appropriate resources for prevention activities;</v>
      </c>
      <c r="B1" s="75" t="s">
        <v>0</v>
      </c>
      <c r="C1" s="75" t="s">
        <v>1</v>
      </c>
      <c r="D1" s="75" t="s">
        <v>143</v>
      </c>
      <c r="E1" s="75" t="s">
        <v>26</v>
      </c>
      <c r="F1" s="75" t="s">
        <v>27</v>
      </c>
      <c r="G1" s="75" t="s">
        <v>28</v>
      </c>
      <c r="H1" s="76" t="s">
        <v>145</v>
      </c>
    </row>
    <row r="2" spans="1:8" s="27" customFormat="1" ht="39.4" customHeight="1" x14ac:dyDescent="0.25">
      <c r="A2" s="77"/>
      <c r="B2" s="47"/>
      <c r="C2" s="47"/>
      <c r="D2" s="65" t="str">
        <f>IF(COUNTIF(D3:D50,"Limited")&gt;0,"Limited",IF(COUNTIF(D3:D50,"Reasonable")&gt;0,"Reasonable","Substantial"))</f>
        <v>Substantial</v>
      </c>
      <c r="E2" s="49"/>
      <c r="F2" s="50"/>
      <c r="G2" s="49"/>
      <c r="H2" s="78"/>
    </row>
    <row r="3" spans="1:8" ht="39.4" customHeight="1" x14ac:dyDescent="0.25">
      <c r="A3" s="79" t="s">
        <v>90</v>
      </c>
      <c r="B3" s="58"/>
      <c r="C3" s="58"/>
      <c r="D3" s="59"/>
      <c r="E3" s="57"/>
      <c r="F3" s="60"/>
      <c r="G3" s="57"/>
      <c r="H3" s="80"/>
    </row>
    <row r="4" spans="1:8" ht="39.4" customHeight="1" x14ac:dyDescent="0.25">
      <c r="A4" s="81" t="s">
        <v>91</v>
      </c>
      <c r="B4" s="53"/>
      <c r="C4" s="53"/>
      <c r="D4" s="54"/>
      <c r="E4" s="52"/>
      <c r="F4" s="55"/>
      <c r="G4" s="52"/>
      <c r="H4" s="82"/>
    </row>
    <row r="5" spans="1:8" ht="39.4" customHeight="1" x14ac:dyDescent="0.25">
      <c r="A5" s="79" t="s">
        <v>92</v>
      </c>
      <c r="B5" s="58"/>
      <c r="C5" s="58"/>
      <c r="D5" s="59"/>
      <c r="E5" s="57"/>
      <c r="F5" s="60"/>
      <c r="G5" s="57"/>
      <c r="H5" s="80"/>
    </row>
    <row r="6" spans="1:8" ht="39.4" customHeight="1" x14ac:dyDescent="0.25">
      <c r="A6" s="81" t="s">
        <v>93</v>
      </c>
      <c r="B6" s="53"/>
      <c r="C6" s="53"/>
      <c r="D6" s="54"/>
      <c r="E6" s="52"/>
      <c r="F6" s="55"/>
      <c r="G6" s="52"/>
      <c r="H6" s="82"/>
    </row>
    <row r="7" spans="1:8" ht="39.4" customHeight="1" x14ac:dyDescent="0.25">
      <c r="A7" s="79" t="s">
        <v>94</v>
      </c>
      <c r="B7" s="58"/>
      <c r="C7" s="58"/>
      <c r="D7" s="59"/>
      <c r="E7" s="57"/>
      <c r="F7" s="60"/>
      <c r="G7" s="57"/>
      <c r="H7" s="80"/>
    </row>
    <row r="8" spans="1:8" ht="39.4" customHeight="1" x14ac:dyDescent="0.25">
      <c r="A8" s="81" t="s">
        <v>95</v>
      </c>
      <c r="B8" s="53"/>
      <c r="C8" s="53"/>
      <c r="D8" s="54"/>
      <c r="E8" s="52"/>
      <c r="F8" s="55"/>
      <c r="G8" s="52"/>
      <c r="H8" s="82"/>
    </row>
    <row r="9" spans="1:8" ht="39.4" customHeight="1" x14ac:dyDescent="0.25">
      <c r="A9" s="79" t="s">
        <v>96</v>
      </c>
      <c r="B9" s="58"/>
      <c r="C9" s="58"/>
      <c r="D9" s="59"/>
      <c r="E9" s="57"/>
      <c r="F9" s="60"/>
      <c r="G9" s="57"/>
      <c r="H9" s="80"/>
    </row>
    <row r="10" spans="1:8" ht="39.4" customHeight="1" x14ac:dyDescent="0.25">
      <c r="A10" s="81" t="s">
        <v>97</v>
      </c>
      <c r="B10" s="53"/>
      <c r="C10" s="53"/>
      <c r="D10" s="54"/>
      <c r="E10" s="52"/>
      <c r="F10" s="55"/>
      <c r="G10" s="52"/>
      <c r="H10" s="82"/>
    </row>
    <row r="11" spans="1:8" ht="39.4" customHeight="1" x14ac:dyDescent="0.25">
      <c r="A11" s="79" t="s">
        <v>98</v>
      </c>
      <c r="B11" s="58"/>
      <c r="C11" s="58"/>
      <c r="D11" s="59"/>
      <c r="E11" s="57"/>
      <c r="F11" s="60"/>
      <c r="G11" s="57"/>
      <c r="H11" s="80"/>
    </row>
    <row r="12" spans="1:8" ht="39.4" customHeight="1" x14ac:dyDescent="0.25">
      <c r="A12" s="83" t="s">
        <v>99</v>
      </c>
      <c r="B12" s="84"/>
      <c r="C12" s="84"/>
      <c r="D12" s="85"/>
      <c r="E12" s="86"/>
      <c r="F12" s="87"/>
      <c r="G12" s="86"/>
      <c r="H12" s="88"/>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theme="7"/>
  </sheetPr>
  <dimension ref="A1:H12"/>
  <sheetViews>
    <sheetView workbookViewId="0">
      <selection activeCell="D3" sqref="B3:D3"/>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0.25" customHeight="1" x14ac:dyDescent="0.25">
      <c r="A1" s="74" t="str">
        <f>Dashboard!B21</f>
        <v xml:space="preserve">demonstrate how it monitors and evaluates the effectiveness and efficiency of its prevention activity;
</v>
      </c>
      <c r="B1" s="75" t="s">
        <v>0</v>
      </c>
      <c r="C1" s="75" t="s">
        <v>1</v>
      </c>
      <c r="D1" s="75" t="s">
        <v>143</v>
      </c>
      <c r="E1" s="75" t="s">
        <v>26</v>
      </c>
      <c r="F1" s="75" t="s">
        <v>27</v>
      </c>
      <c r="G1" s="75" t="s">
        <v>28</v>
      </c>
      <c r="H1" s="76" t="s">
        <v>145</v>
      </c>
    </row>
    <row r="2" spans="1:8" s="27" customFormat="1" ht="39.4" customHeight="1" x14ac:dyDescent="0.25">
      <c r="A2" s="77"/>
      <c r="B2" s="47"/>
      <c r="C2" s="47"/>
      <c r="D2" s="65" t="str">
        <f>IF(COUNTIF(D3:D50,"Limited")&gt;0,"Limited",IF(COUNTIF(D3:D50,"Reasonable")&gt;0,"Reasonable","Substantial"))</f>
        <v>Substantial</v>
      </c>
      <c r="E2" s="49"/>
      <c r="F2" s="50"/>
      <c r="G2" s="49"/>
      <c r="H2" s="78"/>
    </row>
    <row r="3" spans="1:8" ht="39.4" customHeight="1" x14ac:dyDescent="0.25">
      <c r="A3" s="79" t="s">
        <v>100</v>
      </c>
      <c r="B3" s="58"/>
      <c r="C3" s="58"/>
      <c r="D3" s="59"/>
      <c r="E3" s="57"/>
      <c r="F3" s="60"/>
      <c r="G3" s="57"/>
      <c r="H3" s="80"/>
    </row>
    <row r="4" spans="1:8" ht="39.4" customHeight="1" x14ac:dyDescent="0.25">
      <c r="A4" s="81" t="s">
        <v>101</v>
      </c>
      <c r="B4" s="53"/>
      <c r="C4" s="53"/>
      <c r="D4" s="54"/>
      <c r="E4" s="52"/>
      <c r="F4" s="55"/>
      <c r="G4" s="52"/>
      <c r="H4" s="82"/>
    </row>
    <row r="5" spans="1:8" ht="39.4" customHeight="1" x14ac:dyDescent="0.25">
      <c r="A5" s="79" t="s">
        <v>102</v>
      </c>
      <c r="B5" s="58"/>
      <c r="C5" s="58"/>
      <c r="D5" s="59"/>
      <c r="E5" s="57"/>
      <c r="F5" s="60"/>
      <c r="G5" s="57"/>
      <c r="H5" s="80"/>
    </row>
    <row r="6" spans="1:8" ht="39.4" customHeight="1" x14ac:dyDescent="0.25">
      <c r="A6" s="81" t="s">
        <v>103</v>
      </c>
      <c r="B6" s="53"/>
      <c r="C6" s="53"/>
      <c r="D6" s="54"/>
      <c r="E6" s="52"/>
      <c r="F6" s="55"/>
      <c r="G6" s="52"/>
      <c r="H6" s="82"/>
    </row>
    <row r="7" spans="1:8" ht="39.4" customHeight="1" x14ac:dyDescent="0.25">
      <c r="A7" s="79" t="s">
        <v>104</v>
      </c>
      <c r="B7" s="58"/>
      <c r="C7" s="58"/>
      <c r="D7" s="59"/>
      <c r="E7" s="57"/>
      <c r="F7" s="60"/>
      <c r="G7" s="57"/>
      <c r="H7" s="80"/>
    </row>
    <row r="8" spans="1:8" ht="39.4" customHeight="1" x14ac:dyDescent="0.25">
      <c r="A8" s="81" t="s">
        <v>105</v>
      </c>
      <c r="B8" s="53"/>
      <c r="C8" s="53"/>
      <c r="D8" s="54"/>
      <c r="E8" s="52"/>
      <c r="F8" s="55"/>
      <c r="G8" s="52"/>
      <c r="H8" s="82"/>
    </row>
    <row r="9" spans="1:8" ht="39.4" customHeight="1" x14ac:dyDescent="0.25">
      <c r="A9" s="79" t="s">
        <v>106</v>
      </c>
      <c r="B9" s="58"/>
      <c r="C9" s="58"/>
      <c r="D9" s="59"/>
      <c r="E9" s="57"/>
      <c r="F9" s="60"/>
      <c r="G9" s="57"/>
      <c r="H9" s="80"/>
    </row>
    <row r="10" spans="1:8" ht="39.4" customHeight="1" x14ac:dyDescent="0.25">
      <c r="A10" s="81" t="s">
        <v>107</v>
      </c>
      <c r="B10" s="53"/>
      <c r="C10" s="53"/>
      <c r="D10" s="54"/>
      <c r="E10" s="52"/>
      <c r="F10" s="55"/>
      <c r="G10" s="52"/>
      <c r="H10" s="82"/>
    </row>
    <row r="11" spans="1:8" ht="39.4" customHeight="1" x14ac:dyDescent="0.25">
      <c r="A11" s="79" t="s">
        <v>108</v>
      </c>
      <c r="B11" s="58"/>
      <c r="C11" s="58"/>
      <c r="D11" s="59"/>
      <c r="E11" s="57"/>
      <c r="F11" s="60"/>
      <c r="G11" s="57"/>
      <c r="H11" s="80"/>
    </row>
    <row r="12" spans="1:8" ht="39.4" customHeight="1" x14ac:dyDescent="0.25">
      <c r="A12" s="83" t="s">
        <v>109</v>
      </c>
      <c r="B12" s="84"/>
      <c r="C12" s="84"/>
      <c r="D12" s="85"/>
      <c r="E12" s="86"/>
      <c r="F12" s="87"/>
      <c r="G12" s="86"/>
      <c r="H12" s="88"/>
    </row>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theme="7"/>
  </sheetPr>
  <dimension ref="A1:H12"/>
  <sheetViews>
    <sheetView workbookViewId="0">
      <selection activeCell="D3" sqref="B3:D3"/>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129" customHeight="1" x14ac:dyDescent="0.25">
      <c r="A1" s="74" t="str">
        <f>Dashboard!B22</f>
        <v>generate a culture which embraces national and organisational learning allowing it to identify and capture feedback from a range of sources; reflect, share and act upon it to drive innovation and continuous improvement and enhance future performance.</v>
      </c>
      <c r="B1" s="75" t="s">
        <v>0</v>
      </c>
      <c r="C1" s="75" t="s">
        <v>1</v>
      </c>
      <c r="D1" s="75" t="s">
        <v>143</v>
      </c>
      <c r="E1" s="75" t="s">
        <v>26</v>
      </c>
      <c r="F1" s="75" t="s">
        <v>27</v>
      </c>
      <c r="G1" s="75" t="s">
        <v>28</v>
      </c>
      <c r="H1" s="76" t="s">
        <v>145</v>
      </c>
    </row>
    <row r="2" spans="1:8" s="27" customFormat="1" ht="39.4" customHeight="1" x14ac:dyDescent="0.25">
      <c r="A2" s="77"/>
      <c r="B2" s="47"/>
      <c r="C2" s="47"/>
      <c r="D2" s="65" t="str">
        <f>IF(COUNTIF(D3:D50,"Limited")&gt;0,"Limited",IF(COUNTIF(D3:D50,"Reasonable")&gt;0,"Reasonable","Substantial"))</f>
        <v>Substantial</v>
      </c>
      <c r="E2" s="49"/>
      <c r="F2" s="50"/>
      <c r="G2" s="49"/>
      <c r="H2" s="78"/>
    </row>
    <row r="3" spans="1:8" ht="39.4" customHeight="1" x14ac:dyDescent="0.25">
      <c r="A3" s="79" t="s">
        <v>110</v>
      </c>
      <c r="B3" s="58"/>
      <c r="C3" s="58"/>
      <c r="D3" s="59"/>
      <c r="E3" s="57"/>
      <c r="F3" s="60"/>
      <c r="G3" s="57"/>
      <c r="H3" s="80"/>
    </row>
    <row r="4" spans="1:8" ht="39.4" customHeight="1" x14ac:dyDescent="0.25">
      <c r="A4" s="81" t="s">
        <v>111</v>
      </c>
      <c r="B4" s="53"/>
      <c r="C4" s="53"/>
      <c r="D4" s="54"/>
      <c r="E4" s="52"/>
      <c r="F4" s="55"/>
      <c r="G4" s="52"/>
      <c r="H4" s="82"/>
    </row>
    <row r="5" spans="1:8" ht="39.4" customHeight="1" x14ac:dyDescent="0.25">
      <c r="A5" s="79" t="s">
        <v>112</v>
      </c>
      <c r="B5" s="58"/>
      <c r="C5" s="58"/>
      <c r="D5" s="59"/>
      <c r="E5" s="57"/>
      <c r="F5" s="60"/>
      <c r="G5" s="57"/>
      <c r="H5" s="80"/>
    </row>
    <row r="6" spans="1:8" ht="39.4" customHeight="1" x14ac:dyDescent="0.25">
      <c r="A6" s="81" t="s">
        <v>113</v>
      </c>
      <c r="B6" s="53"/>
      <c r="C6" s="53"/>
      <c r="D6" s="54"/>
      <c r="E6" s="52"/>
      <c r="F6" s="55"/>
      <c r="G6" s="52"/>
      <c r="H6" s="82"/>
    </row>
    <row r="7" spans="1:8" ht="39.4" customHeight="1" x14ac:dyDescent="0.25">
      <c r="A7" s="79" t="s">
        <v>114</v>
      </c>
      <c r="B7" s="58"/>
      <c r="C7" s="58"/>
      <c r="D7" s="59"/>
      <c r="E7" s="57"/>
      <c r="F7" s="60"/>
      <c r="G7" s="57"/>
      <c r="H7" s="80"/>
    </row>
    <row r="8" spans="1:8" ht="39.4" customHeight="1" x14ac:dyDescent="0.25">
      <c r="A8" s="81" t="s">
        <v>115</v>
      </c>
      <c r="B8" s="53"/>
      <c r="C8" s="53"/>
      <c r="D8" s="54"/>
      <c r="E8" s="52"/>
      <c r="F8" s="55"/>
      <c r="G8" s="52"/>
      <c r="H8" s="82"/>
    </row>
    <row r="9" spans="1:8" ht="39.4" customHeight="1" x14ac:dyDescent="0.25">
      <c r="A9" s="79" t="s">
        <v>116</v>
      </c>
      <c r="B9" s="58"/>
      <c r="C9" s="58"/>
      <c r="D9" s="59"/>
      <c r="E9" s="57"/>
      <c r="F9" s="60"/>
      <c r="G9" s="57"/>
      <c r="H9" s="80"/>
    </row>
    <row r="10" spans="1:8" ht="39.4" customHeight="1" x14ac:dyDescent="0.25">
      <c r="A10" s="81" t="s">
        <v>117</v>
      </c>
      <c r="B10" s="53"/>
      <c r="C10" s="53"/>
      <c r="D10" s="54"/>
      <c r="E10" s="52"/>
      <c r="F10" s="55"/>
      <c r="G10" s="52"/>
      <c r="H10" s="82"/>
    </row>
    <row r="11" spans="1:8" ht="39.4" customHeight="1" x14ac:dyDescent="0.25">
      <c r="A11" s="79" t="s">
        <v>118</v>
      </c>
      <c r="B11" s="58"/>
      <c r="C11" s="58"/>
      <c r="D11" s="59"/>
      <c r="E11" s="57"/>
      <c r="F11" s="60"/>
      <c r="G11" s="57"/>
      <c r="H11" s="80"/>
    </row>
    <row r="12" spans="1:8" ht="39.4" customHeight="1" x14ac:dyDescent="0.25">
      <c r="A12" s="83" t="s">
        <v>119</v>
      </c>
      <c r="B12" s="84"/>
      <c r="C12" s="84"/>
      <c r="D12" s="85"/>
      <c r="E12" s="86"/>
      <c r="F12" s="87"/>
      <c r="G12" s="86"/>
      <c r="H12" s="88"/>
    </row>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13">
    <tabColor theme="7"/>
  </sheetPr>
  <dimension ref="A1:H12"/>
  <sheetViews>
    <sheetView workbookViewId="0">
      <selection activeCell="D3" sqref="B3:D3"/>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61.5" customHeight="1" x14ac:dyDescent="0.25">
      <c r="A1" s="74" t="str">
        <f>Dashboard!B23</f>
        <v xml:space="preserve">quality assure the delivery of prevention activities;
</v>
      </c>
      <c r="B1" s="75" t="s">
        <v>0</v>
      </c>
      <c r="C1" s="75" t="s">
        <v>1</v>
      </c>
      <c r="D1" s="75" t="s">
        <v>143</v>
      </c>
      <c r="E1" s="75" t="s">
        <v>26</v>
      </c>
      <c r="F1" s="75" t="s">
        <v>27</v>
      </c>
      <c r="G1" s="75" t="s">
        <v>28</v>
      </c>
      <c r="H1" s="76" t="s">
        <v>145</v>
      </c>
    </row>
    <row r="2" spans="1:8" s="27" customFormat="1" ht="39.4" customHeight="1" x14ac:dyDescent="0.25">
      <c r="A2" s="77"/>
      <c r="B2" s="47"/>
      <c r="C2" s="47"/>
      <c r="D2" s="65" t="str">
        <f>IF(COUNTIF(D3:D50,"Limited")&gt;0,"Limited",IF(COUNTIF(D3:D50,"Reasonable")&gt;0,"Reasonable","Substantial"))</f>
        <v>Substantial</v>
      </c>
      <c r="E2" s="49"/>
      <c r="F2" s="50"/>
      <c r="G2" s="49"/>
      <c r="H2" s="78"/>
    </row>
    <row r="3" spans="1:8" ht="39.4" customHeight="1" x14ac:dyDescent="0.25">
      <c r="A3" s="79" t="s">
        <v>120</v>
      </c>
      <c r="B3" s="58"/>
      <c r="C3" s="58"/>
      <c r="D3" s="59"/>
      <c r="E3" s="57"/>
      <c r="F3" s="60"/>
      <c r="G3" s="57"/>
      <c r="H3" s="80"/>
    </row>
    <row r="4" spans="1:8" ht="39.4" customHeight="1" x14ac:dyDescent="0.25">
      <c r="A4" s="81" t="s">
        <v>121</v>
      </c>
      <c r="B4" s="53"/>
      <c r="C4" s="53"/>
      <c r="D4" s="54"/>
      <c r="E4" s="52"/>
      <c r="F4" s="55"/>
      <c r="G4" s="52"/>
      <c r="H4" s="82"/>
    </row>
    <row r="5" spans="1:8" ht="39.4" customHeight="1" x14ac:dyDescent="0.25">
      <c r="A5" s="79" t="s">
        <v>122</v>
      </c>
      <c r="B5" s="58"/>
      <c r="C5" s="58"/>
      <c r="D5" s="59"/>
      <c r="E5" s="57"/>
      <c r="F5" s="60"/>
      <c r="G5" s="57"/>
      <c r="H5" s="80"/>
    </row>
    <row r="6" spans="1:8" ht="39.4" customHeight="1" x14ac:dyDescent="0.25">
      <c r="A6" s="81" t="s">
        <v>123</v>
      </c>
      <c r="B6" s="53"/>
      <c r="C6" s="53"/>
      <c r="D6" s="54"/>
      <c r="E6" s="52"/>
      <c r="F6" s="55"/>
      <c r="G6" s="52"/>
      <c r="H6" s="82"/>
    </row>
    <row r="7" spans="1:8" ht="39.4" customHeight="1" x14ac:dyDescent="0.25">
      <c r="A7" s="79" t="s">
        <v>124</v>
      </c>
      <c r="B7" s="58"/>
      <c r="C7" s="58"/>
      <c r="D7" s="59"/>
      <c r="E7" s="57"/>
      <c r="F7" s="60"/>
      <c r="G7" s="57"/>
      <c r="H7" s="80"/>
    </row>
    <row r="8" spans="1:8" ht="39.4" customHeight="1" x14ac:dyDescent="0.25">
      <c r="A8" s="81" t="s">
        <v>125</v>
      </c>
      <c r="B8" s="53"/>
      <c r="C8" s="53"/>
      <c r="D8" s="54"/>
      <c r="E8" s="52"/>
      <c r="F8" s="55"/>
      <c r="G8" s="52"/>
      <c r="H8" s="82"/>
    </row>
    <row r="9" spans="1:8" ht="39.4" customHeight="1" x14ac:dyDescent="0.25">
      <c r="A9" s="79" t="s">
        <v>126</v>
      </c>
      <c r="B9" s="58"/>
      <c r="C9" s="58"/>
      <c r="D9" s="59"/>
      <c r="E9" s="57"/>
      <c r="F9" s="60"/>
      <c r="G9" s="57"/>
      <c r="H9" s="80"/>
    </row>
    <row r="10" spans="1:8" ht="39.4" customHeight="1" x14ac:dyDescent="0.25">
      <c r="A10" s="81" t="s">
        <v>127</v>
      </c>
      <c r="B10" s="53"/>
      <c r="C10" s="53"/>
      <c r="D10" s="54"/>
      <c r="E10" s="52"/>
      <c r="F10" s="55"/>
      <c r="G10" s="52"/>
      <c r="H10" s="82"/>
    </row>
    <row r="11" spans="1:8" ht="39.4" customHeight="1" x14ac:dyDescent="0.25">
      <c r="A11" s="79" t="s">
        <v>128</v>
      </c>
      <c r="B11" s="58"/>
      <c r="C11" s="58"/>
      <c r="D11" s="59"/>
      <c r="E11" s="57"/>
      <c r="F11" s="60"/>
      <c r="G11" s="57"/>
      <c r="H11" s="80"/>
    </row>
    <row r="12" spans="1:8" ht="39.4" customHeight="1" x14ac:dyDescent="0.25">
      <c r="A12" s="83" t="s">
        <v>129</v>
      </c>
      <c r="B12" s="84"/>
      <c r="C12" s="84"/>
      <c r="D12" s="85"/>
      <c r="E12" s="86"/>
      <c r="F12" s="87"/>
      <c r="G12" s="86"/>
      <c r="H12" s="88"/>
    </row>
  </sheetData>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700930F-CEC7-4FB4-B832-07F10FEB5554}">
            <xm:f>Lists!$C$4</xm:f>
            <x14:dxf>
              <font>
                <color auto="1"/>
              </font>
              <fill>
                <patternFill>
                  <bgColor rgb="FFFF3300"/>
                </patternFill>
              </fill>
            </x14:dxf>
          </x14:cfRule>
          <x14:cfRule type="cellIs" priority="2" operator="equal" id="{227008D2-53B6-46E5-BC9F-A5995E4460BC}">
            <xm:f>Lists!$C$3</xm:f>
            <x14:dxf>
              <font>
                <color auto="1"/>
              </font>
              <fill>
                <patternFill>
                  <bgColor rgb="FFFFC000"/>
                </patternFill>
              </fill>
            </x14:dxf>
          </x14:cfRule>
          <x14:cfRule type="cellIs" priority="3" operator="equal" id="{CA5C5569-8C93-48B3-9CB5-BEFB2F5E16F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sheetPr codeName="Sheet14">
    <tabColor theme="7"/>
  </sheetPr>
  <dimension ref="A1:H12"/>
  <sheetViews>
    <sheetView workbookViewId="0">
      <selection activeCell="D3" sqref="B3:D3"/>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x14ac:dyDescent="0.25">
      <c r="A1" s="74" t="str">
        <f>Dashboard!B24</f>
        <v>contribute to the continual improvement of prevention activities coordinated through the National Fire Chiefs Council (NFCC) network;</v>
      </c>
      <c r="B1" s="75" t="s">
        <v>0</v>
      </c>
      <c r="C1" s="75" t="s">
        <v>1</v>
      </c>
      <c r="D1" s="75" t="s">
        <v>143</v>
      </c>
      <c r="E1" s="75" t="s">
        <v>26</v>
      </c>
      <c r="F1" s="75" t="s">
        <v>27</v>
      </c>
      <c r="G1" s="75" t="s">
        <v>28</v>
      </c>
      <c r="H1" s="76" t="s">
        <v>145</v>
      </c>
    </row>
    <row r="2" spans="1:8" s="27" customFormat="1" ht="39.4" customHeight="1" x14ac:dyDescent="0.25">
      <c r="A2" s="77"/>
      <c r="B2" s="47"/>
      <c r="C2" s="47"/>
      <c r="D2" s="65" t="str">
        <f>IF(COUNTIF(D3:D50,"Limited")&gt;0,"Limited",IF(COUNTIF(D3:D50,"Reasonable")&gt;0,"Reasonable","Substantial"))</f>
        <v>Substantial</v>
      </c>
      <c r="E2" s="49"/>
      <c r="F2" s="50"/>
      <c r="G2" s="49"/>
      <c r="H2" s="78"/>
    </row>
    <row r="3" spans="1:8" ht="39.4" customHeight="1" x14ac:dyDescent="0.25">
      <c r="A3" s="79" t="s">
        <v>130</v>
      </c>
      <c r="B3" s="58"/>
      <c r="C3" s="58"/>
      <c r="D3" s="59"/>
      <c r="E3" s="57"/>
      <c r="F3" s="60"/>
      <c r="G3" s="57"/>
      <c r="H3" s="80"/>
    </row>
    <row r="4" spans="1:8" ht="39.4" customHeight="1" x14ac:dyDescent="0.25">
      <c r="A4" s="81" t="s">
        <v>131</v>
      </c>
      <c r="B4" s="53"/>
      <c r="C4" s="53"/>
      <c r="D4" s="54"/>
      <c r="E4" s="52"/>
      <c r="F4" s="55"/>
      <c r="G4" s="52"/>
      <c r="H4" s="82"/>
    </row>
    <row r="5" spans="1:8" ht="39.4" customHeight="1" x14ac:dyDescent="0.25">
      <c r="A5" s="79" t="s">
        <v>132</v>
      </c>
      <c r="B5" s="58"/>
      <c r="C5" s="58"/>
      <c r="D5" s="59"/>
      <c r="E5" s="57"/>
      <c r="F5" s="60"/>
      <c r="G5" s="57"/>
      <c r="H5" s="80"/>
    </row>
    <row r="6" spans="1:8" ht="39.4" customHeight="1" x14ac:dyDescent="0.25">
      <c r="A6" s="81" t="s">
        <v>133</v>
      </c>
      <c r="B6" s="53"/>
      <c r="C6" s="53"/>
      <c r="D6" s="54"/>
      <c r="E6" s="52"/>
      <c r="F6" s="55"/>
      <c r="G6" s="52"/>
      <c r="H6" s="82"/>
    </row>
    <row r="7" spans="1:8" ht="39.4" customHeight="1" x14ac:dyDescent="0.25">
      <c r="A7" s="79" t="s">
        <v>134</v>
      </c>
      <c r="B7" s="58"/>
      <c r="C7" s="58"/>
      <c r="D7" s="59"/>
      <c r="E7" s="57"/>
      <c r="F7" s="60"/>
      <c r="G7" s="57"/>
      <c r="H7" s="80"/>
    </row>
    <row r="8" spans="1:8" ht="39.4" customHeight="1" x14ac:dyDescent="0.25">
      <c r="A8" s="81" t="s">
        <v>135</v>
      </c>
      <c r="B8" s="53"/>
      <c r="C8" s="53"/>
      <c r="D8" s="54"/>
      <c r="E8" s="52"/>
      <c r="F8" s="55"/>
      <c r="G8" s="52"/>
      <c r="H8" s="82"/>
    </row>
    <row r="9" spans="1:8" ht="39.4" customHeight="1" x14ac:dyDescent="0.25">
      <c r="A9" s="79" t="s">
        <v>136</v>
      </c>
      <c r="B9" s="58"/>
      <c r="C9" s="58"/>
      <c r="D9" s="59"/>
      <c r="E9" s="57"/>
      <c r="F9" s="60"/>
      <c r="G9" s="57"/>
      <c r="H9" s="80"/>
    </row>
    <row r="10" spans="1:8" ht="39.4" customHeight="1" x14ac:dyDescent="0.25">
      <c r="A10" s="81" t="s">
        <v>137</v>
      </c>
      <c r="B10" s="53"/>
      <c r="C10" s="53"/>
      <c r="D10" s="54"/>
      <c r="E10" s="52"/>
      <c r="F10" s="55"/>
      <c r="G10" s="52"/>
      <c r="H10" s="82"/>
    </row>
    <row r="11" spans="1:8" ht="39.4" customHeight="1" x14ac:dyDescent="0.25">
      <c r="A11" s="79" t="s">
        <v>138</v>
      </c>
      <c r="B11" s="58"/>
      <c r="C11" s="58"/>
      <c r="D11" s="59"/>
      <c r="E11" s="57"/>
      <c r="F11" s="60"/>
      <c r="G11" s="57"/>
      <c r="H11" s="80"/>
    </row>
    <row r="12" spans="1:8" ht="39.4" customHeight="1" x14ac:dyDescent="0.25">
      <c r="A12" s="83" t="s">
        <v>139</v>
      </c>
      <c r="B12" s="84"/>
      <c r="C12" s="84"/>
      <c r="D12" s="85"/>
      <c r="E12" s="86"/>
      <c r="F12" s="87"/>
      <c r="G12" s="86"/>
      <c r="H12" s="88"/>
    </row>
  </sheetData>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1EF3939-8A9A-4629-AC92-41BB0EFFEC01}">
            <xm:f>Lists!$C$4</xm:f>
            <x14:dxf>
              <font>
                <color auto="1"/>
              </font>
              <fill>
                <patternFill>
                  <bgColor rgb="FFFF3300"/>
                </patternFill>
              </fill>
            </x14:dxf>
          </x14:cfRule>
          <x14:cfRule type="cellIs" priority="2" operator="equal" id="{0516CB83-41A5-4B60-8B59-76E586B200D8}">
            <xm:f>Lists!$C$3</xm:f>
            <x14:dxf>
              <font>
                <color auto="1"/>
              </font>
              <fill>
                <patternFill>
                  <bgColor rgb="FFFFC000"/>
                </patternFill>
              </fill>
            </x14:dxf>
          </x14:cfRule>
          <x14:cfRule type="cellIs" priority="3" operator="equal" id="{364203D5-8B06-46C2-BA69-9AE3FC12D7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3003-8E9A-4B17-9161-39BF12C0E7F5}">
  <sheetPr codeName="Sheet15">
    <tabColor theme="7"/>
  </sheetPr>
  <dimension ref="A1:H12"/>
  <sheetViews>
    <sheetView workbookViewId="0">
      <selection activeCell="D2" sqref="D2"/>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x14ac:dyDescent="0.25">
      <c r="A1" s="74" t="str">
        <f>Dashboard!B25</f>
        <v xml:space="preserve">contribute and support national campaigns, where appropriate </v>
      </c>
      <c r="B1" s="75" t="s">
        <v>0</v>
      </c>
      <c r="C1" s="75" t="s">
        <v>1</v>
      </c>
      <c r="D1" s="75" t="s">
        <v>143</v>
      </c>
      <c r="E1" s="75" t="s">
        <v>26</v>
      </c>
      <c r="F1" s="75" t="s">
        <v>27</v>
      </c>
      <c r="G1" s="75" t="s">
        <v>28</v>
      </c>
      <c r="H1" s="76" t="s">
        <v>145</v>
      </c>
    </row>
    <row r="2" spans="1:8" s="27" customFormat="1" ht="39.4" customHeight="1" x14ac:dyDescent="0.25">
      <c r="A2" s="77"/>
      <c r="B2" s="47"/>
      <c r="C2" s="47"/>
      <c r="D2" s="65" t="str">
        <f>IF(COUNTIF(D3:D50,"Limited")&gt;0,"Limited",IF(COUNTIF(D3:D50,"Reasonable")&gt;0,"Reasonable","Substantial"))</f>
        <v>Substantial</v>
      </c>
      <c r="E2" s="49"/>
      <c r="F2" s="50"/>
      <c r="G2" s="49"/>
      <c r="H2" s="78"/>
    </row>
    <row r="3" spans="1:8" ht="39.4" customHeight="1" x14ac:dyDescent="0.25">
      <c r="A3" s="79" t="s">
        <v>157</v>
      </c>
      <c r="B3" s="58"/>
      <c r="C3" s="58"/>
      <c r="D3" s="59"/>
      <c r="E3" s="57"/>
      <c r="F3" s="60"/>
      <c r="G3" s="57"/>
      <c r="H3" s="80"/>
    </row>
    <row r="4" spans="1:8" ht="39.4" customHeight="1" x14ac:dyDescent="0.25">
      <c r="A4" s="81" t="s">
        <v>158</v>
      </c>
      <c r="B4" s="53"/>
      <c r="C4" s="53"/>
      <c r="D4" s="54"/>
      <c r="E4" s="52"/>
      <c r="F4" s="55"/>
      <c r="G4" s="52"/>
      <c r="H4" s="82"/>
    </row>
    <row r="5" spans="1:8" ht="39.4" customHeight="1" x14ac:dyDescent="0.25">
      <c r="A5" s="79" t="s">
        <v>159</v>
      </c>
      <c r="B5" s="58"/>
      <c r="C5" s="58"/>
      <c r="D5" s="59"/>
      <c r="E5" s="57"/>
      <c r="F5" s="60"/>
      <c r="G5" s="57"/>
      <c r="H5" s="80"/>
    </row>
    <row r="6" spans="1:8" ht="39.4" customHeight="1" x14ac:dyDescent="0.25">
      <c r="A6" s="81" t="s">
        <v>160</v>
      </c>
      <c r="B6" s="53"/>
      <c r="C6" s="53"/>
      <c r="D6" s="54"/>
      <c r="E6" s="52"/>
      <c r="F6" s="55"/>
      <c r="G6" s="52"/>
      <c r="H6" s="82"/>
    </row>
    <row r="7" spans="1:8" ht="39.4" customHeight="1" x14ac:dyDescent="0.25">
      <c r="A7" s="79" t="s">
        <v>161</v>
      </c>
      <c r="B7" s="58"/>
      <c r="C7" s="58"/>
      <c r="D7" s="59"/>
      <c r="E7" s="57"/>
      <c r="F7" s="60"/>
      <c r="G7" s="57"/>
      <c r="H7" s="80"/>
    </row>
    <row r="8" spans="1:8" ht="39.4" customHeight="1" x14ac:dyDescent="0.25">
      <c r="A8" s="81" t="s">
        <v>162</v>
      </c>
      <c r="B8" s="53"/>
      <c r="C8" s="53"/>
      <c r="D8" s="54"/>
      <c r="E8" s="52"/>
      <c r="F8" s="55"/>
      <c r="G8" s="52"/>
      <c r="H8" s="82"/>
    </row>
    <row r="9" spans="1:8" ht="39.4" customHeight="1" x14ac:dyDescent="0.25">
      <c r="A9" s="79" t="s">
        <v>163</v>
      </c>
      <c r="B9" s="58"/>
      <c r="C9" s="58"/>
      <c r="D9" s="59"/>
      <c r="E9" s="57"/>
      <c r="F9" s="60"/>
      <c r="G9" s="57"/>
      <c r="H9" s="80"/>
    </row>
    <row r="10" spans="1:8" ht="39.4" customHeight="1" x14ac:dyDescent="0.25">
      <c r="A10" s="81" t="s">
        <v>164</v>
      </c>
      <c r="B10" s="53"/>
      <c r="C10" s="53"/>
      <c r="D10" s="54"/>
      <c r="E10" s="52"/>
      <c r="F10" s="55"/>
      <c r="G10" s="52"/>
      <c r="H10" s="82"/>
    </row>
    <row r="11" spans="1:8" ht="39.4" customHeight="1" x14ac:dyDescent="0.25">
      <c r="A11" s="79" t="s">
        <v>165</v>
      </c>
      <c r="B11" s="58"/>
      <c r="C11" s="58"/>
      <c r="D11" s="59"/>
      <c r="E11" s="57"/>
      <c r="F11" s="60"/>
      <c r="G11" s="57"/>
      <c r="H11" s="80"/>
    </row>
    <row r="12" spans="1:8" ht="39.4" customHeight="1" x14ac:dyDescent="0.25">
      <c r="A12" s="83" t="s">
        <v>166</v>
      </c>
      <c r="B12" s="84"/>
      <c r="C12" s="84"/>
      <c r="D12" s="85"/>
      <c r="E12" s="86"/>
      <c r="F12" s="87"/>
      <c r="G12" s="86"/>
      <c r="H12" s="88"/>
    </row>
  </sheetData>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126E5AA-C4A1-495F-A546-EB572B47B7B9}">
            <xm:f>Lists!$C$4</xm:f>
            <x14:dxf>
              <font>
                <color auto="1"/>
              </font>
              <fill>
                <patternFill>
                  <bgColor rgb="FFFF3300"/>
                </patternFill>
              </fill>
            </x14:dxf>
          </x14:cfRule>
          <x14:cfRule type="cellIs" priority="2" operator="equal" id="{82ABBC36-9184-4F53-B00E-2389E57A483A}">
            <xm:f>Lists!$C$3</xm:f>
            <x14:dxf>
              <font>
                <color auto="1"/>
              </font>
              <fill>
                <patternFill>
                  <bgColor rgb="FFFFC000"/>
                </patternFill>
              </fill>
            </x14:dxf>
          </x14:cfRule>
          <x14:cfRule type="cellIs" priority="3" operator="equal" id="{F7517233-96B6-4A9E-BE8E-F8FABB1D52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57B7AD9-070D-4654-93AC-2596C452377A}">
          <x14:formula1>
            <xm:f>Lists!$C$2:$C$4</xm:f>
          </x14:formula1>
          <xm:sqref>D3:D50</xm:sqref>
        </x14:dataValidation>
        <x14:dataValidation type="list" allowBlank="1" showInputMessage="1" showErrorMessage="1" xr:uid="{B6AABE7D-2092-446C-9992-E53C60A2BA5C}">
          <x14:formula1>
            <xm:f>Lists!$B$2:$B$4</xm:f>
          </x14:formula1>
          <xm:sqref>C2:C50</xm:sqref>
        </x14:dataValidation>
        <x14:dataValidation type="list" allowBlank="1" showInputMessage="1" showErrorMessage="1" xr:uid="{3298EB8C-E63B-456E-A03E-5F9B71CDB7F6}">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X24"/>
  <sheetViews>
    <sheetView workbookViewId="0">
      <selection activeCell="C34" sqref="C34"/>
    </sheetView>
  </sheetViews>
  <sheetFormatPr defaultRowHeight="15" x14ac:dyDescent="0.25"/>
  <cols>
    <col min="1" max="1" width="11.85546875" customWidth="1"/>
    <col min="2" max="2" width="18" customWidth="1"/>
    <col min="3" max="3" width="21" customWidth="1"/>
    <col min="4" max="4" width="17.42578125" customWidth="1"/>
    <col min="5" max="20" width="9.5703125" customWidth="1"/>
  </cols>
  <sheetData>
    <row r="1" spans="1:24" x14ac:dyDescent="0.25">
      <c r="A1" s="1" t="s">
        <v>0</v>
      </c>
      <c r="B1" s="1" t="s">
        <v>1</v>
      </c>
      <c r="C1" s="1" t="s">
        <v>143</v>
      </c>
    </row>
    <row r="2" spans="1:24" x14ac:dyDescent="0.25">
      <c r="A2" t="s">
        <v>2</v>
      </c>
      <c r="B2" t="s">
        <v>2</v>
      </c>
      <c r="C2" t="s">
        <v>140</v>
      </c>
    </row>
    <row r="3" spans="1:24" x14ac:dyDescent="0.25">
      <c r="A3" t="s">
        <v>3</v>
      </c>
      <c r="B3" t="s">
        <v>3</v>
      </c>
      <c r="C3" t="s">
        <v>141</v>
      </c>
    </row>
    <row r="4" spans="1:24" x14ac:dyDescent="0.25">
      <c r="A4" t="s">
        <v>4</v>
      </c>
      <c r="B4" t="s">
        <v>4</v>
      </c>
      <c r="C4" t="s">
        <v>142</v>
      </c>
    </row>
    <row r="7" spans="1:24" x14ac:dyDescent="0.25">
      <c r="D7" s="3" t="s">
        <v>5</v>
      </c>
      <c r="E7" s="3" t="s">
        <v>6</v>
      </c>
      <c r="F7" s="3" t="s">
        <v>7</v>
      </c>
      <c r="G7" s="3" t="s">
        <v>8</v>
      </c>
      <c r="H7" s="3" t="s">
        <v>9</v>
      </c>
      <c r="I7" s="3" t="s">
        <v>10</v>
      </c>
      <c r="J7" s="3" t="s">
        <v>11</v>
      </c>
      <c r="K7" s="3" t="s">
        <v>12</v>
      </c>
      <c r="L7" s="3" t="s">
        <v>13</v>
      </c>
      <c r="M7" s="3" t="s">
        <v>14</v>
      </c>
      <c r="N7" s="3" t="s">
        <v>15</v>
      </c>
      <c r="O7" s="3" t="s">
        <v>16</v>
      </c>
      <c r="P7" s="3" t="s">
        <v>144</v>
      </c>
      <c r="Q7" s="3" t="s">
        <v>167</v>
      </c>
      <c r="R7" s="3" t="s">
        <v>168</v>
      </c>
      <c r="S7" s="3" t="s">
        <v>169</v>
      </c>
      <c r="T7" s="3" t="s">
        <v>170</v>
      </c>
      <c r="U7" s="3" t="s">
        <v>171</v>
      </c>
      <c r="V7" s="3" t="s">
        <v>172</v>
      </c>
      <c r="W7" s="3" t="s">
        <v>173</v>
      </c>
      <c r="X7" s="3" t="s">
        <v>174</v>
      </c>
    </row>
    <row r="8" spans="1:24" x14ac:dyDescent="0.25">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f>IF('Criteria 10'!$D$2="Substantial",1,IF('Criteria 10'!$D$2="Reasonable",2,IF('Criteria 10'!$D$2="Limited",3,0)))</f>
        <v>1</v>
      </c>
      <c r="N8" s="4">
        <f>IF('Criteria 11'!$D$2="Substantial",1,IF('Criteria 11'!$D$2="Reasonable",2,IF('Criteria 11'!$D$2="Limited",3,0)))</f>
        <v>1</v>
      </c>
      <c r="O8" s="4">
        <f>IF('Criteria 12'!$D$2="Substantial",1,IF('Criteria 12'!$D$2="Reasonable",2,IF('Criteria 12'!$D$2="Limited",3,0)))</f>
        <v>1</v>
      </c>
      <c r="P8" s="4" t="e">
        <f>IF(#REF!="Substantial",1,IF(#REF!="Reasonable",2,IF(#REF!="Limited",3,0)))</f>
        <v>#REF!</v>
      </c>
      <c r="Q8" s="4" t="e">
        <f>IF(#REF!="Substantial",1,IF(#REF!="Reasonable",2,IF(#REF!="Limited",3,0)))</f>
        <v>#REF!</v>
      </c>
      <c r="R8" s="4" t="e">
        <f>IF(#REF!="Substantial",1,IF(#REF!="Reasonable",2,IF(#REF!="Limited",3,0)))</f>
        <v>#REF!</v>
      </c>
      <c r="S8" s="4" t="e">
        <f>IF(#REF!="Substantial",1,IF(#REF!="Reasonable",2,IF(#REF!="Limited",3,0)))</f>
        <v>#REF!</v>
      </c>
      <c r="T8" s="4" t="e">
        <f>IF(#REF!="Substantial",1,IF(#REF!="Reasonable",2,IF(#REF!="Limited",3,0)))</f>
        <v>#REF!</v>
      </c>
      <c r="U8" s="4" t="e">
        <f>IF(#REF!="Substantial",1,IF(#REF!="Reasonable",2,IF(#REF!="Limited",3,0)))</f>
        <v>#REF!</v>
      </c>
      <c r="V8" s="4" t="e">
        <f>IF(#REF!="Substantial",1,IF(#REF!="Reasonable",2,IF(#REF!="Limited",3,0)))</f>
        <v>#REF!</v>
      </c>
      <c r="W8" s="4" t="e">
        <f>IF(#REF!="Substantial",1,IF(#REF!="Reasonable",2,IF(#REF!="Limited",3,0)))</f>
        <v>#REF!</v>
      </c>
      <c r="X8" s="4" t="e">
        <f>IF(#REF!="Substantial",1,IF(#REF!="Reasonable",2,IF(#REF!="Limited",3,0)))</f>
        <v>#REF!</v>
      </c>
    </row>
    <row r="9" spans="1:24" x14ac:dyDescent="0.25">
      <c r="A9" s="20"/>
    </row>
    <row r="10" spans="1:24" x14ac:dyDescent="0.25">
      <c r="A10" s="20"/>
      <c r="D10" s="21" t="s">
        <v>140</v>
      </c>
      <c r="E10" s="22">
        <f>COUNTIF($D$8:$T$8,1)</f>
        <v>12</v>
      </c>
    </row>
    <row r="11" spans="1:24" x14ac:dyDescent="0.25">
      <c r="A11" s="20"/>
      <c r="D11" s="21" t="s">
        <v>141</v>
      </c>
      <c r="E11" s="23">
        <f>COUNTIF($D$8:$T$8,2)</f>
        <v>0</v>
      </c>
    </row>
    <row r="12" spans="1:24" x14ac:dyDescent="0.25">
      <c r="A12" s="20"/>
      <c r="D12" s="21" t="s">
        <v>142</v>
      </c>
      <c r="E12" s="24">
        <f>COUNTIF($D$8:$T$8,3)</f>
        <v>0</v>
      </c>
    </row>
    <row r="13" spans="1:24" x14ac:dyDescent="0.25">
      <c r="A13" s="20"/>
    </row>
    <row r="14" spans="1:24" x14ac:dyDescent="0.25">
      <c r="A14" s="20"/>
    </row>
    <row r="15" spans="1:24" x14ac:dyDescent="0.25">
      <c r="A15" s="20"/>
    </row>
    <row r="16" spans="1:24" x14ac:dyDescent="0.25">
      <c r="A16" s="20"/>
    </row>
    <row r="17" spans="1:1" x14ac:dyDescent="0.25">
      <c r="A17" s="20"/>
    </row>
    <row r="18" spans="1:1" x14ac:dyDescent="0.25">
      <c r="A18" s="20"/>
    </row>
    <row r="19" spans="1:1" x14ac:dyDescent="0.25">
      <c r="A19" s="20"/>
    </row>
    <row r="20" spans="1:1" x14ac:dyDescent="0.25">
      <c r="A20" s="20"/>
    </row>
    <row r="21" spans="1:1" x14ac:dyDescent="0.25">
      <c r="A21" s="20"/>
    </row>
    <row r="22" spans="1:1" x14ac:dyDescent="0.25">
      <c r="A22" s="20"/>
    </row>
    <row r="23" spans="1:1" x14ac:dyDescent="0.25">
      <c r="A23" s="20"/>
    </row>
    <row r="24" spans="1:1" x14ac:dyDescent="0.25">
      <c r="A24" s="20"/>
    </row>
  </sheetData>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35"/>
  <sheetViews>
    <sheetView topLeftCell="A7" zoomScaleNormal="100" workbookViewId="0">
      <selection activeCell="B8" sqref="B8"/>
    </sheetView>
  </sheetViews>
  <sheetFormatPr defaultRowHeight="15" x14ac:dyDescent="0.25"/>
  <cols>
    <col min="1" max="1" width="12" customWidth="1"/>
    <col min="2" max="2" width="78" customWidth="1"/>
    <col min="3" max="4" width="11.140625" customWidth="1"/>
    <col min="5" max="5" width="43.140625" style="101" customWidth="1"/>
    <col min="6" max="6" width="43" style="101" customWidth="1"/>
    <col min="7" max="7" width="43.28515625" style="101" customWidth="1"/>
    <col min="8" max="8" width="63.140625" style="101" customWidth="1"/>
  </cols>
  <sheetData>
    <row r="1" spans="1:8" s="2" customFormat="1" ht="26.25" customHeight="1" x14ac:dyDescent="0.25">
      <c r="A1" s="103"/>
      <c r="B1" s="102" t="str">
        <f>Dashboard!I4</f>
        <v>Prevention</v>
      </c>
      <c r="C1" s="107" t="s">
        <v>156</v>
      </c>
      <c r="D1" s="108"/>
      <c r="E1" s="108"/>
      <c r="F1" s="108"/>
      <c r="G1" s="109"/>
      <c r="H1" s="104"/>
    </row>
    <row r="2" spans="1:8" s="92" customFormat="1" ht="63.75" customHeight="1" x14ac:dyDescent="0.25">
      <c r="A2" s="89" t="s">
        <v>22</v>
      </c>
      <c r="B2" s="89" t="s">
        <v>23</v>
      </c>
      <c r="C2" s="89" t="s">
        <v>0</v>
      </c>
      <c r="D2" s="89" t="s">
        <v>1</v>
      </c>
      <c r="E2" s="90" t="s">
        <v>148</v>
      </c>
      <c r="F2" s="90" t="s">
        <v>149</v>
      </c>
      <c r="G2" s="90" t="s">
        <v>150</v>
      </c>
      <c r="H2" s="91" t="s">
        <v>151</v>
      </c>
    </row>
    <row r="3" spans="1:8" s="96" customFormat="1" ht="110.25" customHeight="1" x14ac:dyDescent="0.25">
      <c r="A3" s="93"/>
      <c r="B3" s="93"/>
      <c r="C3" s="93"/>
      <c r="D3" s="93"/>
      <c r="E3" s="94" t="s">
        <v>152</v>
      </c>
      <c r="F3" s="94" t="s">
        <v>153</v>
      </c>
      <c r="G3" s="95" t="s">
        <v>154</v>
      </c>
      <c r="H3" s="94" t="s">
        <v>155</v>
      </c>
    </row>
    <row r="4" spans="1:8" ht="44.25" customHeight="1" x14ac:dyDescent="0.25">
      <c r="A4" s="97">
        <f>Dashboard!A14</f>
        <v>1</v>
      </c>
      <c r="B4" s="27" t="str">
        <f>Dashboard!B14</f>
        <v>identify those who are most at risk in its community and target prevention activities in an inclusive way, through its community risk management planning</v>
      </c>
      <c r="C4" s="105"/>
      <c r="D4" s="105"/>
      <c r="E4" s="98"/>
      <c r="F4" s="98"/>
      <c r="G4" s="98"/>
      <c r="H4" s="98"/>
    </row>
    <row r="5" spans="1:8" ht="76.5" customHeight="1" x14ac:dyDescent="0.25">
      <c r="A5" s="97">
        <f>Dashboard!A15</f>
        <v>2</v>
      </c>
      <c r="B5" s="27" t="str">
        <f>Dashboard!B15</f>
        <v xml:space="preserve">aligned with its CRMP, develop a prevention strategy and plan with the flexibility to proactively respond and adapt to the changing needs of its community, and for this to be supported by a named lead for prevention from within the service; </v>
      </c>
      <c r="C5" s="105"/>
      <c r="D5" s="105"/>
      <c r="E5" s="98"/>
      <c r="F5" s="98"/>
      <c r="G5" s="98"/>
      <c r="H5" s="98"/>
    </row>
    <row r="6" spans="1:8" ht="73.5" customHeight="1" x14ac:dyDescent="0.25">
      <c r="A6" s="97">
        <f>Dashboard!A16</f>
        <v>3</v>
      </c>
      <c r="B6" s="27" t="str">
        <f>Dashboard!B16</f>
        <v xml:space="preserve">adopt a person-centred approach that places the individual and the community it serves at the core of its prevention activity;
</v>
      </c>
      <c r="C6" s="105"/>
      <c r="D6" s="105"/>
      <c r="E6" s="98"/>
      <c r="F6" s="98"/>
      <c r="G6" s="98"/>
      <c r="H6" s="98"/>
    </row>
    <row r="7" spans="1:8" ht="60" x14ac:dyDescent="0.25">
      <c r="A7" s="97">
        <f>Dashboard!A17</f>
        <v>4</v>
      </c>
      <c r="B7" s="27" t="str">
        <f>Dashboard!B17</f>
        <v>recruit, train, and develop employees and volunteers, working with others where relevant, to establish and maintain a competent and professional prevention workforce. This includes being qualified in accordance with relevant legislation and requirements for example safeguarding and Home Fire Safety Visits;</v>
      </c>
      <c r="C7" s="105"/>
      <c r="D7" s="105"/>
      <c r="E7" s="98"/>
      <c r="F7" s="98"/>
      <c r="G7" s="98"/>
      <c r="H7" s="98"/>
    </row>
    <row r="8" spans="1:8" ht="39.75" customHeight="1" x14ac:dyDescent="0.25">
      <c r="A8" s="97">
        <f>Dashboard!A18</f>
        <v>5</v>
      </c>
      <c r="B8" s="27" t="str">
        <f>Dashboard!B18</f>
        <v xml:space="preserve">optimise resources to proactively engage and educate the community it serves, working collaboratively with others as and when appropriate;
</v>
      </c>
      <c r="C8" s="105"/>
      <c r="D8" s="105"/>
      <c r="E8" s="98"/>
      <c r="F8" s="98"/>
      <c r="G8" s="98"/>
      <c r="H8" s="98"/>
    </row>
    <row r="9" spans="1:8" ht="51" customHeight="1" x14ac:dyDescent="0.25">
      <c r="A9" s="97">
        <f>Dashboard!A19</f>
        <v>6</v>
      </c>
      <c r="B9" s="27" t="str">
        <f>Dashboard!B19</f>
        <v>demonstrate inclusivity by recognising the diversity of its community and providing equality of access;</v>
      </c>
      <c r="C9" s="105"/>
      <c r="D9" s="105"/>
      <c r="E9" s="98"/>
      <c r="F9" s="98"/>
      <c r="G9" s="98"/>
      <c r="H9" s="98"/>
    </row>
    <row r="10" spans="1:8" ht="48" customHeight="1" x14ac:dyDescent="0.25">
      <c r="A10" s="97">
        <f>Dashboard!A20</f>
        <v>7</v>
      </c>
      <c r="B10" s="27" t="str">
        <f>Dashboard!B20</f>
        <v>utilise and share accurate and consistent data and intelligence across teams, from a variety of sources to support evidence-based decision making and the deployment of appropriate resources for prevention activities;</v>
      </c>
      <c r="C10" s="105"/>
      <c r="D10" s="105"/>
      <c r="E10" s="98"/>
      <c r="F10" s="98"/>
      <c r="G10" s="98"/>
      <c r="H10" s="98"/>
    </row>
    <row r="11" spans="1:8" ht="43.5" customHeight="1" x14ac:dyDescent="0.25">
      <c r="A11" s="97">
        <f>Dashboard!A21</f>
        <v>8</v>
      </c>
      <c r="B11" s="27" t="str">
        <f>Dashboard!B21</f>
        <v xml:space="preserve">demonstrate how it monitors and evaluates the effectiveness and efficiency of its prevention activity;
</v>
      </c>
      <c r="C11" s="105"/>
      <c r="D11" s="105"/>
      <c r="E11" s="98"/>
      <c r="F11" s="98"/>
      <c r="G11" s="98"/>
      <c r="H11" s="98"/>
    </row>
    <row r="12" spans="1:8" ht="73.5" customHeight="1" x14ac:dyDescent="0.25">
      <c r="A12" s="97">
        <f>Dashboard!A22</f>
        <v>9</v>
      </c>
      <c r="B12" s="27" t="str">
        <f>Dashboard!B22</f>
        <v>generate a culture which embraces national and organisational learning allowing it to identify and capture feedback from a range of sources; reflect, share and act upon it to drive innovation and continuous improvement and enhance future performance.</v>
      </c>
      <c r="C12" s="105"/>
      <c r="D12" s="105"/>
      <c r="E12" s="98"/>
      <c r="F12" s="98"/>
      <c r="G12" s="98"/>
      <c r="H12" s="98"/>
    </row>
    <row r="13" spans="1:8" ht="38.25" customHeight="1" x14ac:dyDescent="0.25">
      <c r="A13" s="97">
        <f>Dashboard!A23</f>
        <v>10</v>
      </c>
      <c r="B13" s="27" t="str">
        <f>Dashboard!B23</f>
        <v xml:space="preserve">quality assure the delivery of prevention activities;
</v>
      </c>
      <c r="C13" s="105"/>
      <c r="D13" s="105"/>
      <c r="E13" s="98"/>
      <c r="F13" s="98"/>
      <c r="G13" s="98"/>
      <c r="H13" s="98"/>
    </row>
    <row r="14" spans="1:8" ht="51" customHeight="1" x14ac:dyDescent="0.25">
      <c r="A14" s="97">
        <f>Dashboard!A24</f>
        <v>11</v>
      </c>
      <c r="B14" s="27" t="str">
        <f>Dashboard!B24</f>
        <v>contribute to the continual improvement of prevention activities coordinated through the National Fire Chiefs Council (NFCC) network;</v>
      </c>
      <c r="C14" s="105"/>
      <c r="D14" s="105"/>
      <c r="E14" s="98"/>
      <c r="F14" s="98"/>
      <c r="G14" s="98"/>
      <c r="H14" s="98"/>
    </row>
    <row r="15" spans="1:8" ht="66" customHeight="1" x14ac:dyDescent="0.25">
      <c r="A15" s="97">
        <f>Dashboard!A25</f>
        <v>12</v>
      </c>
      <c r="B15" s="27" t="str">
        <f>Dashboard!B25</f>
        <v xml:space="preserve">contribute and support national campaigns, where appropriate </v>
      </c>
      <c r="C15" s="105"/>
      <c r="D15" s="105"/>
      <c r="E15" s="98"/>
      <c r="F15" s="98"/>
      <c r="G15" s="98"/>
      <c r="H15" s="98"/>
    </row>
    <row r="16" spans="1:8" ht="62.25" customHeight="1" x14ac:dyDescent="0.25">
      <c r="A16" s="97"/>
      <c r="B16" s="27"/>
      <c r="C16" s="105"/>
      <c r="D16" s="105"/>
      <c r="E16" s="98"/>
      <c r="F16" s="98"/>
      <c r="G16" s="98"/>
      <c r="H16" s="98"/>
    </row>
    <row r="17" spans="1:8" ht="41.25" customHeight="1" x14ac:dyDescent="0.25">
      <c r="A17" s="97"/>
      <c r="B17" s="27"/>
      <c r="C17" s="105"/>
      <c r="D17" s="105"/>
      <c r="E17" s="98"/>
      <c r="F17" s="98"/>
      <c r="G17" s="98"/>
      <c r="H17" s="98"/>
    </row>
    <row r="18" spans="1:8" ht="144" customHeight="1" x14ac:dyDescent="0.25">
      <c r="A18" s="97"/>
      <c r="B18" s="27"/>
      <c r="C18" s="105"/>
      <c r="D18" s="105"/>
      <c r="E18" s="98"/>
      <c r="F18" s="98"/>
      <c r="G18" s="98"/>
      <c r="H18" s="98"/>
    </row>
    <row r="19" spans="1:8" ht="62.25" customHeight="1" x14ac:dyDescent="0.25">
      <c r="A19" s="97"/>
      <c r="B19" s="27"/>
      <c r="C19" s="105"/>
      <c r="D19" s="105"/>
      <c r="E19" s="98"/>
      <c r="F19" s="98"/>
      <c r="G19" s="98"/>
      <c r="H19" s="98"/>
    </row>
    <row r="20" spans="1:8" ht="67.5" customHeight="1" x14ac:dyDescent="0.25">
      <c r="A20" s="97"/>
      <c r="B20" s="27"/>
      <c r="C20" s="105"/>
      <c r="D20" s="105"/>
      <c r="E20" s="98"/>
      <c r="F20" s="98"/>
      <c r="G20" s="98"/>
      <c r="H20" s="98"/>
    </row>
    <row r="21" spans="1:8" ht="110.25" customHeight="1" x14ac:dyDescent="0.25">
      <c r="A21" s="97"/>
      <c r="B21" s="27"/>
      <c r="C21" s="105"/>
      <c r="D21" s="105"/>
      <c r="E21" s="98"/>
      <c r="F21" s="98"/>
      <c r="G21" s="98"/>
      <c r="H21" s="98"/>
    </row>
    <row r="22" spans="1:8" ht="54" customHeight="1" x14ac:dyDescent="0.25">
      <c r="A22" s="97"/>
      <c r="B22" s="27"/>
      <c r="C22" s="105"/>
      <c r="D22" s="105"/>
      <c r="E22" s="98"/>
      <c r="F22" s="98"/>
      <c r="G22" s="98"/>
      <c r="H22" s="98"/>
    </row>
    <row r="23" spans="1:8" ht="54.95" customHeight="1" x14ac:dyDescent="0.25">
      <c r="A23" s="97"/>
      <c r="B23" s="27"/>
      <c r="C23" s="105"/>
      <c r="D23" s="105"/>
      <c r="E23" s="98"/>
      <c r="F23" s="98"/>
      <c r="G23" s="98"/>
      <c r="H23" s="98"/>
    </row>
    <row r="24" spans="1:8" ht="120" customHeight="1" x14ac:dyDescent="0.25">
      <c r="A24" s="97"/>
      <c r="B24" s="27"/>
      <c r="C24" s="105"/>
      <c r="D24" s="105"/>
      <c r="E24" s="98"/>
      <c r="F24" s="98"/>
      <c r="G24" s="98"/>
      <c r="H24" s="98"/>
    </row>
    <row r="25" spans="1:8" ht="68.25" customHeight="1" x14ac:dyDescent="0.25">
      <c r="A25" s="97"/>
      <c r="B25" s="27"/>
      <c r="C25" s="105"/>
      <c r="D25" s="105"/>
      <c r="E25" s="98"/>
      <c r="F25" s="98"/>
      <c r="G25" s="98"/>
      <c r="H25" s="98"/>
    </row>
    <row r="26" spans="1:8" ht="57.75" customHeight="1" x14ac:dyDescent="0.25">
      <c r="A26" s="97"/>
      <c r="B26" s="27"/>
      <c r="C26" s="105"/>
      <c r="D26" s="105"/>
      <c r="E26" s="98"/>
      <c r="F26" s="98"/>
      <c r="G26" s="98"/>
      <c r="H26" s="98"/>
    </row>
    <row r="27" spans="1:8" ht="27" customHeight="1" x14ac:dyDescent="0.25">
      <c r="A27" s="97"/>
      <c r="B27" s="27"/>
      <c r="C27" s="105"/>
      <c r="D27" s="105"/>
      <c r="E27" s="98"/>
      <c r="F27" s="98"/>
      <c r="G27" s="98"/>
      <c r="H27" s="98"/>
    </row>
    <row r="28" spans="1:8" ht="55.5" customHeight="1" x14ac:dyDescent="0.25">
      <c r="A28" s="100"/>
      <c r="B28" s="99"/>
      <c r="C28" s="105"/>
      <c r="D28" s="105"/>
      <c r="E28" s="98"/>
      <c r="F28" s="98"/>
      <c r="G28" s="98"/>
      <c r="H28" s="98"/>
    </row>
    <row r="29" spans="1:8" ht="66.75" customHeight="1" x14ac:dyDescent="0.25">
      <c r="A29" s="100"/>
      <c r="B29" s="99"/>
      <c r="C29" s="105"/>
      <c r="D29" s="105"/>
      <c r="E29" s="98"/>
      <c r="F29" s="98"/>
      <c r="G29" s="98"/>
      <c r="H29" s="98"/>
    </row>
    <row r="30" spans="1:8" ht="54" customHeight="1" x14ac:dyDescent="0.25">
      <c r="A30" s="100"/>
      <c r="B30" s="99"/>
      <c r="C30" s="105"/>
      <c r="D30" s="105"/>
      <c r="E30" s="98"/>
      <c r="F30" s="98"/>
      <c r="G30" s="98"/>
      <c r="H30" s="98"/>
    </row>
    <row r="31" spans="1:8" ht="52.5" customHeight="1" x14ac:dyDescent="0.25">
      <c r="A31" s="100"/>
      <c r="B31" s="99"/>
      <c r="C31" s="105"/>
      <c r="D31" s="105"/>
      <c r="E31" s="98"/>
      <c r="F31" s="98"/>
      <c r="G31" s="98"/>
      <c r="H31" s="98"/>
    </row>
    <row r="32" spans="1:8" ht="57.75" customHeight="1" x14ac:dyDescent="0.25">
      <c r="A32" s="100"/>
      <c r="B32" s="99"/>
      <c r="C32" s="105"/>
      <c r="D32" s="105"/>
      <c r="E32" s="98"/>
      <c r="F32" s="98"/>
      <c r="G32" s="98"/>
      <c r="H32" s="98"/>
    </row>
    <row r="33" spans="1:8" ht="51" customHeight="1" x14ac:dyDescent="0.25">
      <c r="A33" s="97"/>
      <c r="B33" s="27"/>
      <c r="C33" s="105"/>
      <c r="D33" s="105"/>
      <c r="E33" s="98"/>
      <c r="F33" s="98"/>
      <c r="G33" s="98"/>
      <c r="H33" s="98"/>
    </row>
    <row r="34" spans="1:8" ht="67.5" customHeight="1" x14ac:dyDescent="0.25">
      <c r="A34" s="97"/>
      <c r="B34" s="27"/>
      <c r="C34" s="105"/>
      <c r="D34" s="105"/>
      <c r="E34" s="98"/>
      <c r="F34" s="98"/>
      <c r="G34" s="98"/>
      <c r="H34" s="98"/>
    </row>
    <row r="35" spans="1:8" ht="39.75" customHeight="1" x14ac:dyDescent="0.25">
      <c r="A35" s="97"/>
      <c r="B35" s="27"/>
      <c r="C35" s="105"/>
      <c r="D35" s="105"/>
      <c r="E35" s="98"/>
      <c r="F35" s="98"/>
      <c r="G35" s="98"/>
      <c r="H35" s="98"/>
    </row>
  </sheetData>
  <mergeCells count="1">
    <mergeCell ref="C1:G1"/>
  </mergeCells>
  <phoneticPr fontId="2" type="noConversion"/>
  <pageMargins left="0.70866141732283472" right="0.70866141732283472" top="0.74803149606299213" bottom="0.74803149606299213" header="0.31496062992125984" footer="0.31496062992125984"/>
  <pageSetup paperSize="8" scale="65" orientation="landscape" horizontalDpi="4294967293" verticalDpi="0" r:id="rId1"/>
  <rowBreaks count="2" manualBreakCount="2">
    <brk id="15" max="16383" man="1"/>
    <brk id="25" max="16383" man="1"/>
  </rowBreak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E3:F35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519A8B3-7738-4F8B-91D1-721FAA6317B0}">
          <x14:formula1>
            <xm:f>Lists!$A$2:$A$4</xm:f>
          </x14:formula1>
          <xm:sqref>C4:C35</xm:sqref>
        </x14:dataValidation>
        <x14:dataValidation type="list" allowBlank="1" showInputMessage="1" showErrorMessage="1" xr:uid="{7A979CC6-C158-46AA-8D3D-04C4DCC3C0A5}">
          <x14:formula1>
            <xm:f>Lists!$B$2:$B$4</xm:f>
          </x14:formula1>
          <xm:sqref>D4:D35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theme="8" tint="-0.249977111117893"/>
  </sheetPr>
  <dimension ref="A2:L27"/>
  <sheetViews>
    <sheetView showGridLines="0" tabSelected="1" topLeftCell="A11" zoomScale="110" zoomScaleNormal="110" workbookViewId="0">
      <selection activeCell="B15" sqref="B15"/>
    </sheetView>
  </sheetViews>
  <sheetFormatPr defaultColWidth="9" defaultRowHeight="18" customHeight="1" x14ac:dyDescent="0.25"/>
  <cols>
    <col min="1" max="1" width="9" style="2"/>
    <col min="2" max="2" width="53.5703125" style="2" customWidth="1"/>
    <col min="3" max="11" width="8.7109375" style="2" customWidth="1"/>
    <col min="12" max="16384" width="9" style="2"/>
  </cols>
  <sheetData>
    <row r="2" spans="1:12" ht="25.5" customHeight="1" x14ac:dyDescent="0.25"/>
    <row r="4" spans="1:12" ht="21.75" customHeight="1" x14ac:dyDescent="0.25">
      <c r="E4" s="110" t="s">
        <v>147</v>
      </c>
      <c r="F4" s="110"/>
      <c r="G4" s="110"/>
      <c r="H4" s="42"/>
      <c r="I4" s="111" t="s">
        <v>187</v>
      </c>
      <c r="J4" s="112"/>
      <c r="K4" s="112"/>
      <c r="L4" s="113"/>
    </row>
    <row r="5" spans="1:12" ht="18" customHeight="1" thickBot="1" x14ac:dyDescent="0.3"/>
    <row r="6" spans="1:12" ht="20.65" customHeight="1" thickTop="1" thickBot="1" x14ac:dyDescent="0.3">
      <c r="B6" s="130" t="s">
        <v>17</v>
      </c>
      <c r="C6" s="130"/>
      <c r="D6" s="130"/>
      <c r="E6" s="130"/>
      <c r="F6" s="130"/>
      <c r="G6" s="130"/>
      <c r="I6" s="120" t="s">
        <v>146</v>
      </c>
      <c r="J6" s="121"/>
      <c r="K6" s="121"/>
      <c r="L6" s="122"/>
    </row>
    <row r="7" spans="1:12" ht="20.65" customHeight="1" thickBot="1" x14ac:dyDescent="0.3">
      <c r="B7" s="19" t="s">
        <v>18</v>
      </c>
      <c r="C7" s="129"/>
      <c r="D7" s="129"/>
      <c r="E7" s="129"/>
      <c r="F7" s="129"/>
      <c r="G7" s="129"/>
      <c r="I7" s="123"/>
      <c r="J7" s="124"/>
      <c r="K7" s="124"/>
      <c r="L7" s="125"/>
    </row>
    <row r="8" spans="1:12" ht="20.65" customHeight="1" thickBot="1" x14ac:dyDescent="0.3">
      <c r="B8" s="19" t="s">
        <v>19</v>
      </c>
      <c r="C8" s="129"/>
      <c r="D8" s="129"/>
      <c r="E8" s="129"/>
      <c r="F8" s="129"/>
      <c r="G8" s="129"/>
      <c r="I8" s="123"/>
      <c r="J8" s="124"/>
      <c r="K8" s="124"/>
      <c r="L8" s="125"/>
    </row>
    <row r="9" spans="1:12" ht="20.65" customHeight="1" thickBot="1" x14ac:dyDescent="0.3">
      <c r="B9" s="19" t="s">
        <v>20</v>
      </c>
      <c r="C9" s="129"/>
      <c r="D9" s="129"/>
      <c r="E9" s="129"/>
      <c r="F9" s="129"/>
      <c r="G9" s="129"/>
      <c r="I9" s="123"/>
      <c r="J9" s="124"/>
      <c r="K9" s="124"/>
      <c r="L9" s="125"/>
    </row>
    <row r="10" spans="1:12" ht="20.65" customHeight="1" thickBot="1" x14ac:dyDescent="0.3">
      <c r="B10" s="19" t="s">
        <v>21</v>
      </c>
      <c r="C10" s="129"/>
      <c r="D10" s="129"/>
      <c r="E10" s="129"/>
      <c r="F10" s="129"/>
      <c r="G10" s="129"/>
      <c r="I10" s="126"/>
      <c r="J10" s="127"/>
      <c r="K10" s="127"/>
      <c r="L10" s="128"/>
    </row>
    <row r="11" spans="1:12" ht="18" customHeight="1" x14ac:dyDescent="0.25">
      <c r="B11" s="18"/>
      <c r="C11" s="18"/>
      <c r="D11"/>
    </row>
    <row r="12" spans="1:12" ht="18" customHeight="1" x14ac:dyDescent="0.25">
      <c r="A12" s="114" t="s">
        <v>22</v>
      </c>
      <c r="B12" s="114" t="s">
        <v>23</v>
      </c>
      <c r="C12" s="118" t="s">
        <v>0</v>
      </c>
      <c r="D12" s="118"/>
      <c r="E12" s="118"/>
      <c r="F12" s="119" t="s">
        <v>1</v>
      </c>
      <c r="G12" s="119"/>
      <c r="H12" s="119"/>
      <c r="I12" s="115" t="s">
        <v>143</v>
      </c>
      <c r="J12" s="116"/>
      <c r="K12" s="116"/>
      <c r="L12" s="117"/>
    </row>
    <row r="13" spans="1:12" s="5" customFormat="1" ht="31.15" customHeight="1" x14ac:dyDescent="0.25">
      <c r="A13" s="114"/>
      <c r="B13" s="114"/>
      <c r="C13" s="6" t="s">
        <v>4</v>
      </c>
      <c r="D13" s="7" t="s">
        <v>3</v>
      </c>
      <c r="E13" s="8" t="s">
        <v>2</v>
      </c>
      <c r="F13" s="6" t="s">
        <v>4</v>
      </c>
      <c r="G13" s="7" t="s">
        <v>3</v>
      </c>
      <c r="H13" s="8" t="s">
        <v>2</v>
      </c>
      <c r="I13" s="9" t="s">
        <v>140</v>
      </c>
      <c r="J13" s="10" t="s">
        <v>141</v>
      </c>
      <c r="K13" s="11" t="s">
        <v>142</v>
      </c>
      <c r="L13" s="14" t="s">
        <v>24</v>
      </c>
    </row>
    <row r="14" spans="1:12" ht="82.5" customHeight="1" x14ac:dyDescent="0.25">
      <c r="A14" s="3">
        <v>1</v>
      </c>
      <c r="B14" s="12" t="s">
        <v>175</v>
      </c>
      <c r="C14" s="16">
        <f>COUNTIF('Criteria 1'!$B$3:$B$50,"Low")</f>
        <v>0</v>
      </c>
      <c r="D14" s="16">
        <f>COUNTIF('Criteria 1'!$B$3:$B$50,"Medium")</f>
        <v>1</v>
      </c>
      <c r="E14" s="16">
        <f>COUNTIF('Criteria 1'!$B$3:$B$50,"High")</f>
        <v>0</v>
      </c>
      <c r="F14" s="17">
        <f>COUNTIF('Criteria 1'!$C$3:$C$50,"Low")</f>
        <v>0</v>
      </c>
      <c r="G14" s="17">
        <f>COUNTIF('Criteria 1'!$C$3:$C$50,"Medium")</f>
        <v>0</v>
      </c>
      <c r="H14" s="17">
        <f>COUNTIF('Criteria 1'!$C$3:$C$50,"High")</f>
        <v>1</v>
      </c>
      <c r="I14" s="15">
        <f>COUNTIF('Criteria 1'!$D$3:$D$50,"Substantial")</f>
        <v>1</v>
      </c>
      <c r="J14" s="15">
        <f>COUNTIF('Criteria 1'!$D$3:$D$50,"Reasonable")</f>
        <v>0</v>
      </c>
      <c r="K14" s="15">
        <f>COUNTIF('Criteria 1'!$D$3:$D$50,"Limited")</f>
        <v>0</v>
      </c>
      <c r="L14" s="13"/>
    </row>
    <row r="15" spans="1:12" ht="76.5" customHeight="1" x14ac:dyDescent="0.25">
      <c r="A15" s="3">
        <v>2</v>
      </c>
      <c r="B15" s="12" t="s">
        <v>176</v>
      </c>
      <c r="C15" s="16">
        <f>COUNTIF('Criteria 2'!$B$3:$B$50,"Low")</f>
        <v>0</v>
      </c>
      <c r="D15" s="16">
        <f>COUNTIF('Criteria 2'!$B$3:$B$50,"Medium")</f>
        <v>0</v>
      </c>
      <c r="E15" s="16">
        <f>COUNTIF('Criteria 2'!$B$3:$B$50,"High")</f>
        <v>0</v>
      </c>
      <c r="F15" s="17">
        <f>COUNTIF('Criteria 2'!$C$3:$C$50,"Low")</f>
        <v>0</v>
      </c>
      <c r="G15" s="17">
        <f>COUNTIF('Criteria 2'!$C$3:$C$50,"Medium")</f>
        <v>0</v>
      </c>
      <c r="H15" s="17">
        <f>COUNTIF('Criteria 2'!$C$3:$C$50,"High")</f>
        <v>0</v>
      </c>
      <c r="I15" s="15">
        <f>COUNTIF('Criteria 2'!$D$3:$D$50,"Substantial")</f>
        <v>0</v>
      </c>
      <c r="J15" s="15">
        <f>COUNTIF('Criteria 2'!$D$3:$D$50,"Reasonable")</f>
        <v>0</v>
      </c>
      <c r="K15" s="15">
        <f>COUNTIF('Criteria 2'!$D$3:$D$50,"Limited")</f>
        <v>0</v>
      </c>
      <c r="L15" s="13"/>
    </row>
    <row r="16" spans="1:12" ht="59.25" customHeight="1" x14ac:dyDescent="0.25">
      <c r="A16" s="3">
        <v>3</v>
      </c>
      <c r="B16" s="12" t="s">
        <v>177</v>
      </c>
      <c r="C16" s="16">
        <f>COUNTIF('Criteria 3'!$B$3:$B$50,"Low")</f>
        <v>0</v>
      </c>
      <c r="D16" s="16">
        <f>COUNTIF('Criteria 3'!$B$3:$B$50,"Medium")</f>
        <v>0</v>
      </c>
      <c r="E16" s="16">
        <f>COUNTIF('Criteria 3'!$B$3:$B$50,"High")</f>
        <v>0</v>
      </c>
      <c r="F16" s="17">
        <f>COUNTIF('Criteria 3'!$C$3:$C$50,"Low")</f>
        <v>0</v>
      </c>
      <c r="G16" s="17">
        <f>COUNTIF('Criteria 3'!$C$3:$C$50,"Medium")</f>
        <v>0</v>
      </c>
      <c r="H16" s="17">
        <f>COUNTIF('Criteria 3'!$C$3:$C$50,"High")</f>
        <v>0</v>
      </c>
      <c r="I16" s="15">
        <f>COUNTIF('Criteria 3'!$D$3:$D$50,"Substantial")</f>
        <v>0</v>
      </c>
      <c r="J16" s="15">
        <f>COUNTIF('Criteria 3'!$D$3:$D$50,"Reasonable")</f>
        <v>0</v>
      </c>
      <c r="K16" s="15">
        <f>COUNTIF('Criteria 3'!$D$3:$D$50,"Limited")</f>
        <v>0</v>
      </c>
      <c r="L16" s="13"/>
    </row>
    <row r="17" spans="1:12" ht="90" x14ac:dyDescent="0.25">
      <c r="A17" s="3">
        <v>4</v>
      </c>
      <c r="B17" s="12" t="s">
        <v>178</v>
      </c>
      <c r="C17" s="16">
        <f>COUNTIF('Criteria 4'!$B$3:$B$50,"Low")</f>
        <v>0</v>
      </c>
      <c r="D17" s="16">
        <f>COUNTIF('Criteria 4'!$B$3:$B$50,"Medium")</f>
        <v>0</v>
      </c>
      <c r="E17" s="16">
        <f>COUNTIF('Criteria 4'!$B$3:$B$50,"High")</f>
        <v>0</v>
      </c>
      <c r="F17" s="17">
        <f>COUNTIF('Criteria 4'!$C$3:$C$50,"Low")</f>
        <v>0</v>
      </c>
      <c r="G17" s="17">
        <f>COUNTIF('Criteria 4'!$C$3:$C$50,"Medium")</f>
        <v>0</v>
      </c>
      <c r="H17" s="17">
        <f>COUNTIF('Criteria 4'!$C$3:$C$50,"High")</f>
        <v>0</v>
      </c>
      <c r="I17" s="15">
        <f>COUNTIF('Criteria 4'!$D$3:$D$50,"Substantial")</f>
        <v>0</v>
      </c>
      <c r="J17" s="15">
        <f>COUNTIF('Criteria 4'!$D$3:$D$50,"Reasonable")</f>
        <v>0</v>
      </c>
      <c r="K17" s="15">
        <f>COUNTIF('Criteria 4'!$D$3:$D$50,"Limited")</f>
        <v>0</v>
      </c>
      <c r="L17" s="13"/>
    </row>
    <row r="18" spans="1:12" ht="60.75" customHeight="1" x14ac:dyDescent="0.25">
      <c r="A18" s="3">
        <v>5</v>
      </c>
      <c r="B18" s="12" t="s">
        <v>179</v>
      </c>
      <c r="C18" s="16">
        <f>COUNTIF('Criteria 5'!$B$3:$B$50,"Low")</f>
        <v>0</v>
      </c>
      <c r="D18" s="16">
        <f>COUNTIF('Criteria 5'!$B$3:$B$50,"Medium")</f>
        <v>0</v>
      </c>
      <c r="E18" s="16">
        <f>COUNTIF('Criteria 5'!$B$3:$B$50,"High")</f>
        <v>0</v>
      </c>
      <c r="F18" s="17">
        <f>COUNTIF('Criteria 5'!$C$3:$C$50,"Low")</f>
        <v>0</v>
      </c>
      <c r="G18" s="17">
        <f>COUNTIF('Criteria 5'!$C$3:$C$50,"Medium")</f>
        <v>0</v>
      </c>
      <c r="H18" s="17">
        <f>COUNTIF('Criteria 5'!$C$3:$C$50,"High")</f>
        <v>0</v>
      </c>
      <c r="I18" s="15">
        <f>COUNTIF('Criteria 5'!$D$3:$D$50,"Substantial")</f>
        <v>0</v>
      </c>
      <c r="J18" s="15">
        <f>COUNTIF('Criteria 5'!$D$3:$D$50,"Reasonable")</f>
        <v>0</v>
      </c>
      <c r="K18" s="15">
        <f>COUNTIF('Criteria 5'!$D$3:$D$50,"Limited")</f>
        <v>0</v>
      </c>
      <c r="L18" s="13"/>
    </row>
    <row r="19" spans="1:12" ht="68.25" customHeight="1" x14ac:dyDescent="0.25">
      <c r="A19" s="3">
        <v>6</v>
      </c>
      <c r="B19" s="12" t="s">
        <v>180</v>
      </c>
      <c r="C19" s="16">
        <f>COUNTIF('Criteria 6'!$B$3:$B$50,"Low")</f>
        <v>0</v>
      </c>
      <c r="D19" s="16">
        <f>COUNTIF('Criteria 6'!$B$3:$B$50,"Medium")</f>
        <v>0</v>
      </c>
      <c r="E19" s="16">
        <f>COUNTIF('Criteria 6'!$B$3:$B$50,"High")</f>
        <v>0</v>
      </c>
      <c r="F19" s="17">
        <f>COUNTIF('Criteria 6'!$C$3:$C$50,"Low")</f>
        <v>0</v>
      </c>
      <c r="G19" s="17">
        <f>COUNTIF('Criteria 6'!$C$3:$C$50,"Medium")</f>
        <v>0</v>
      </c>
      <c r="H19" s="17">
        <f>COUNTIF('Criteria 6'!$C$3:$C$50,"High")</f>
        <v>0</v>
      </c>
      <c r="I19" s="15">
        <f>COUNTIF('Criteria 6'!$D$3:$D$50,"Substantial")</f>
        <v>0</v>
      </c>
      <c r="J19" s="15">
        <f>COUNTIF('Criteria 6'!$D$3:$D$50,"Reasonable")</f>
        <v>0</v>
      </c>
      <c r="K19" s="15">
        <f>COUNTIF('Criteria 6'!$D$3:$D$50,"Limited")</f>
        <v>0</v>
      </c>
      <c r="L19" s="13"/>
    </row>
    <row r="20" spans="1:12" ht="75" x14ac:dyDescent="0.25">
      <c r="A20" s="3">
        <v>7</v>
      </c>
      <c r="B20" s="12" t="s">
        <v>181</v>
      </c>
      <c r="C20" s="16">
        <f>COUNTIF('Criteria 7'!$B$3:$B$50,"Low")</f>
        <v>0</v>
      </c>
      <c r="D20" s="16">
        <f>COUNTIF('Criteria 7'!$B$3:$B$50,"Medium")</f>
        <v>0</v>
      </c>
      <c r="E20" s="16">
        <f>COUNTIF('Criteria 7'!$B$3:$B$50,"High")</f>
        <v>0</v>
      </c>
      <c r="F20" s="17">
        <f>COUNTIF('Criteria 7'!$C$3:$C$50,"Low")</f>
        <v>0</v>
      </c>
      <c r="G20" s="17">
        <f>COUNTIF('Criteria 7'!$C$3:$C$50,"Medium")</f>
        <v>0</v>
      </c>
      <c r="H20" s="17">
        <f>COUNTIF('Criteria 7'!$C$3:$C$50,"High")</f>
        <v>0</v>
      </c>
      <c r="I20" s="15">
        <f>COUNTIF('Criteria 7'!$D$3:$D$50,"Substantial")</f>
        <v>0</v>
      </c>
      <c r="J20" s="15">
        <f>COUNTIF('Criteria 7'!$D$3:$D$50,"Reasonable")</f>
        <v>0</v>
      </c>
      <c r="K20" s="15">
        <f>COUNTIF('Criteria 7'!$D$3:$D$50,"Limited")</f>
        <v>0</v>
      </c>
      <c r="L20" s="13"/>
    </row>
    <row r="21" spans="1:12" ht="45" x14ac:dyDescent="0.25">
      <c r="A21" s="3">
        <v>8</v>
      </c>
      <c r="B21" s="12" t="s">
        <v>182</v>
      </c>
      <c r="C21" s="16">
        <f>COUNTIF('Criteria 8'!$B$3:$B$50,"Low")</f>
        <v>0</v>
      </c>
      <c r="D21" s="16">
        <f>COUNTIF('Criteria 8'!$B$3:$B$50,"Medium")</f>
        <v>0</v>
      </c>
      <c r="E21" s="16">
        <f>COUNTIF('Criteria 8'!$B$3:$B$50,"High")</f>
        <v>0</v>
      </c>
      <c r="F21" s="17">
        <f>COUNTIF('Criteria 8'!$C$3:$C$50,"Low")</f>
        <v>0</v>
      </c>
      <c r="G21" s="17">
        <f>COUNTIF('Criteria 8'!$C$3:$C$50,"Medium")</f>
        <v>0</v>
      </c>
      <c r="H21" s="17">
        <f>COUNTIF('Criteria 8'!$C$3:$C$50,"High")</f>
        <v>0</v>
      </c>
      <c r="I21" s="15">
        <f>COUNTIF('Criteria 8'!$D$3:$D$50,"Substantial")</f>
        <v>0</v>
      </c>
      <c r="J21" s="15">
        <f>COUNTIF('Criteria 8'!$D$3:$D$50,"Reasonable")</f>
        <v>0</v>
      </c>
      <c r="K21" s="15">
        <f>COUNTIF('Criteria 8'!$D$3:$D$50,"Limited")</f>
        <v>0</v>
      </c>
      <c r="L21" s="13"/>
    </row>
    <row r="22" spans="1:12" ht="75" x14ac:dyDescent="0.25">
      <c r="A22" s="3">
        <v>9</v>
      </c>
      <c r="B22" s="12" t="s">
        <v>183</v>
      </c>
      <c r="C22" s="16">
        <f>COUNTIF('Criteria 9'!$B$3:$B$50,"Low")</f>
        <v>0</v>
      </c>
      <c r="D22" s="16">
        <f>COUNTIF('Criteria 9'!$B$3:$B$50,"Medium")</f>
        <v>0</v>
      </c>
      <c r="E22" s="16">
        <f>COUNTIF('Criteria 9'!$B$3:$B$50,"High")</f>
        <v>0</v>
      </c>
      <c r="F22" s="17">
        <f>COUNTIF('Criteria 9'!$C$3:$C$50,"Low")</f>
        <v>0</v>
      </c>
      <c r="G22" s="17">
        <f>COUNTIF('Criteria 9'!$C$3:$C$50,"Medium")</f>
        <v>0</v>
      </c>
      <c r="H22" s="17">
        <f>COUNTIF('Criteria 9'!$C$3:$C$50,"High")</f>
        <v>0</v>
      </c>
      <c r="I22" s="15">
        <f>COUNTIF('Criteria 9'!$D$3:$D$50,"Substantial")</f>
        <v>0</v>
      </c>
      <c r="J22" s="15">
        <f>COUNTIF('Criteria 9'!$D$3:$D$50,"Reasonable")</f>
        <v>0</v>
      </c>
      <c r="K22" s="15">
        <f>COUNTIF('Criteria 9'!$D$3:$D$50,"Limited")</f>
        <v>0</v>
      </c>
      <c r="L22" s="13"/>
    </row>
    <row r="23" spans="1:12" ht="60" customHeight="1" x14ac:dyDescent="0.25">
      <c r="A23" s="3">
        <v>10</v>
      </c>
      <c r="B23" s="12" t="s">
        <v>184</v>
      </c>
      <c r="C23" s="16">
        <f>COUNTIF('Criteria 10'!$B$3:$B$50,"Low")</f>
        <v>0</v>
      </c>
      <c r="D23" s="16">
        <f>COUNTIF('Criteria 10'!$B$3:$B$50,"Medium")</f>
        <v>0</v>
      </c>
      <c r="E23" s="16">
        <f>COUNTIF('Criteria 10'!$B$3:$B$50,"High")</f>
        <v>0</v>
      </c>
      <c r="F23" s="17">
        <f>COUNTIF('Criteria 10'!$C$3:$C$50,"Low")</f>
        <v>0</v>
      </c>
      <c r="G23" s="17">
        <f>COUNTIF('Criteria 10'!$C$3:$C$50,"Medium")</f>
        <v>0</v>
      </c>
      <c r="H23" s="17">
        <f>COUNTIF('Criteria 10'!$C$3:$C$50,"High")</f>
        <v>0</v>
      </c>
      <c r="I23" s="15">
        <f>COUNTIF('Criteria 10'!$D$3:$D$50,"Substantial")</f>
        <v>0</v>
      </c>
      <c r="J23" s="15">
        <f>COUNTIF('Criteria 10'!$D$3:$D$50,"Reasonable")</f>
        <v>0</v>
      </c>
      <c r="K23" s="15">
        <f>COUNTIF('Criteria 10'!$D$3:$D$50,"Limited")</f>
        <v>0</v>
      </c>
      <c r="L23" s="13"/>
    </row>
    <row r="24" spans="1:12" ht="60.75" customHeight="1" x14ac:dyDescent="0.25">
      <c r="A24" s="3">
        <v>11</v>
      </c>
      <c r="B24" s="12" t="s">
        <v>185</v>
      </c>
      <c r="C24" s="16">
        <f>COUNTIF('Criteria 11'!$B$3:$B$50,"Low")</f>
        <v>0</v>
      </c>
      <c r="D24" s="16">
        <f>COUNTIF('Criteria 11'!$B$3:$B$50,"Medium")</f>
        <v>0</v>
      </c>
      <c r="E24" s="16">
        <f>COUNTIF('Criteria 11'!$B$3:$B$50,"High")</f>
        <v>0</v>
      </c>
      <c r="F24" s="17">
        <f>COUNTIF('Criteria 11'!$C$3:$C$50,"Low")</f>
        <v>0</v>
      </c>
      <c r="G24" s="17">
        <f>COUNTIF('Criteria 11'!$C$3:$C$50,"Medium")</f>
        <v>0</v>
      </c>
      <c r="H24" s="17">
        <f>COUNTIF('Criteria 11'!$C$3:$C$50,"High")</f>
        <v>0</v>
      </c>
      <c r="I24" s="37">
        <f>COUNTIF('Criteria 11'!$D$3:$D$50,"Substantial")</f>
        <v>0</v>
      </c>
      <c r="J24" s="37">
        <f>COUNTIF('Criteria 11'!$D$3:$D$50,"Reasonable")</f>
        <v>0</v>
      </c>
      <c r="K24" s="37">
        <f>COUNTIF('Criteria 11'!$D$3:$D$50,"Limited")</f>
        <v>0</v>
      </c>
      <c r="L24" s="38"/>
    </row>
    <row r="25" spans="1:12" ht="60.75" customHeight="1" thickBot="1" x14ac:dyDescent="0.3">
      <c r="A25" s="3">
        <v>12</v>
      </c>
      <c r="B25" s="41" t="s">
        <v>186</v>
      </c>
      <c r="C25" s="16">
        <f>COUNTIF('Criteria 12'!$B$3:$B$50,"Low")</f>
        <v>0</v>
      </c>
      <c r="D25" s="16">
        <f>COUNTIF('Criteria 12'!$B$3:$B$50,"Medium")</f>
        <v>0</v>
      </c>
      <c r="E25" s="16">
        <f>COUNTIF('Criteria 12'!$B$3:$B$50,"High")</f>
        <v>0</v>
      </c>
      <c r="F25" s="17">
        <f>COUNTIF('Criteria 12'!$C$3:$C$50,"Low")</f>
        <v>0</v>
      </c>
      <c r="G25" s="17">
        <f>COUNTIF('Criteria 12'!$C$3:$C$50,"Medium")</f>
        <v>0</v>
      </c>
      <c r="H25" s="17">
        <f>COUNTIF('Criteria 12'!$C$3:$C$50,"High")</f>
        <v>0</v>
      </c>
      <c r="I25" s="37">
        <f>COUNTIF('Criteria 12'!$D$3:$D$50,"Substantial")</f>
        <v>0</v>
      </c>
      <c r="J25" s="37">
        <f>COUNTIF('Criteria 12'!$D$3:$D$50,"Reasonable")</f>
        <v>0</v>
      </c>
      <c r="K25" s="37">
        <f>COUNTIF('Criteria 12'!$D$3:$D$50,"Limited")</f>
        <v>0</v>
      </c>
      <c r="L25" s="13"/>
    </row>
    <row r="26" spans="1:12" s="5" customFormat="1" ht="60" customHeight="1" thickTop="1" thickBot="1" x14ac:dyDescent="0.3">
      <c r="A26" s="31" t="s">
        <v>25</v>
      </c>
      <c r="B26" s="32"/>
      <c r="C26" s="33">
        <f t="shared" ref="C26:K26" si="0">SUM(C14:C25)</f>
        <v>0</v>
      </c>
      <c r="D26" s="33">
        <f t="shared" si="0"/>
        <v>1</v>
      </c>
      <c r="E26" s="33">
        <f t="shared" si="0"/>
        <v>0</v>
      </c>
      <c r="F26" s="34">
        <f t="shared" si="0"/>
        <v>0</v>
      </c>
      <c r="G26" s="34">
        <f t="shared" si="0"/>
        <v>0</v>
      </c>
      <c r="H26" s="35">
        <f t="shared" si="0"/>
        <v>1</v>
      </c>
      <c r="I26" s="39">
        <f t="shared" si="0"/>
        <v>1</v>
      </c>
      <c r="J26" s="40">
        <f t="shared" si="0"/>
        <v>0</v>
      </c>
      <c r="K26" s="40">
        <f t="shared" si="0"/>
        <v>0</v>
      </c>
      <c r="L26" s="106"/>
    </row>
    <row r="27" spans="1:12" ht="18" customHeight="1" thickTop="1" x14ac:dyDescent="0.25"/>
  </sheetData>
  <protectedRanges>
    <protectedRange algorithmName="SHA-512" hashValue="bDT54pTnTYYE14PbjZcn5/haLFeLhOfLHrOtaiRI+68Vd/atPtqPGgq6BQDPD1/puEC4CrjlvGyPCEfNF/I86w==" saltValue="2ycXIF4Vo6n7Npld0vaMTg==" spinCount="100000" sqref="C7:G10" name="Range1"/>
  </protectedRanges>
  <mergeCells count="14">
    <mergeCell ref="E4:G4"/>
    <mergeCell ref="I4:L4"/>
    <mergeCell ref="A12:A13"/>
    <mergeCell ref="I12:L12"/>
    <mergeCell ref="B12:B13"/>
    <mergeCell ref="C12:E12"/>
    <mergeCell ref="F12:H12"/>
    <mergeCell ref="I6:L6"/>
    <mergeCell ref="I7:L10"/>
    <mergeCell ref="C7:G7"/>
    <mergeCell ref="C8:G8"/>
    <mergeCell ref="C9:G9"/>
    <mergeCell ref="C10:G10"/>
    <mergeCell ref="B6:G6"/>
  </mergeCells>
  <pageMargins left="0.7" right="0.7" top="0.75" bottom="0.75" header="0.3" footer="0.3"/>
  <pageSetup paperSize="8" scale="82"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theme="7"/>
  </sheetPr>
  <dimension ref="A1:H13"/>
  <sheetViews>
    <sheetView workbookViewId="0"/>
  </sheetViews>
  <sheetFormatPr defaultColWidth="9" defaultRowHeight="39.4" customHeight="1" x14ac:dyDescent="0.25"/>
  <cols>
    <col min="1" max="1" width="50.5703125" style="2" customWidth="1"/>
    <col min="2" max="3" width="12.140625" style="2" customWidth="1"/>
    <col min="4" max="4" width="12.5703125" style="2" customWidth="1"/>
    <col min="5" max="5" width="19.5703125" style="2" customWidth="1"/>
    <col min="6" max="6" width="15.5703125" style="2" customWidth="1"/>
    <col min="7" max="7" width="50.5703125" style="2" customWidth="1"/>
    <col min="8" max="8" width="50.7109375" style="2" customWidth="1"/>
    <col min="9" max="16384" width="9" style="2"/>
  </cols>
  <sheetData>
    <row r="1" spans="1:8" s="27" customFormat="1" ht="81" customHeight="1" x14ac:dyDescent="0.25">
      <c r="A1" s="43" t="str">
        <f>Dashboard!B14</f>
        <v>identify those who are most at risk in its community and target prevention activities in an inclusive way, through its community risk management planning</v>
      </c>
      <c r="B1" s="44" t="s">
        <v>0</v>
      </c>
      <c r="C1" s="44" t="s">
        <v>1</v>
      </c>
      <c r="D1" s="44" t="s">
        <v>143</v>
      </c>
      <c r="E1" s="44" t="s">
        <v>26</v>
      </c>
      <c r="F1" s="44" t="s">
        <v>27</v>
      </c>
      <c r="G1" s="44" t="s">
        <v>28</v>
      </c>
      <c r="H1" s="45" t="s">
        <v>145</v>
      </c>
    </row>
    <row r="2" spans="1:8" ht="39.4" customHeight="1" x14ac:dyDescent="0.25">
      <c r="A2" s="46"/>
      <c r="B2" s="47"/>
      <c r="C2" s="47"/>
      <c r="D2" s="48" t="str">
        <f>IF(COUNTIF(D3:D50,"Limited")&gt;0,"Limited",IF(COUNTIF(D3:D50,"Reasonable")&gt;0,"Reasonable","Substantial"))</f>
        <v>Substantial</v>
      </c>
      <c r="E2" s="49"/>
      <c r="F2" s="50"/>
      <c r="G2" s="49"/>
      <c r="H2" s="51"/>
    </row>
    <row r="3" spans="1:8" ht="39.4" customHeight="1" x14ac:dyDescent="0.25">
      <c r="A3" s="52" t="s">
        <v>29</v>
      </c>
      <c r="B3" s="53" t="s">
        <v>3</v>
      </c>
      <c r="C3" s="53" t="s">
        <v>2</v>
      </c>
      <c r="D3" s="54" t="s">
        <v>140</v>
      </c>
      <c r="E3" s="52"/>
      <c r="F3" s="55"/>
      <c r="G3" s="52"/>
      <c r="H3" s="56"/>
    </row>
    <row r="4" spans="1:8" ht="39.4" customHeight="1" x14ac:dyDescent="0.25">
      <c r="A4" s="57" t="s">
        <v>30</v>
      </c>
      <c r="B4" s="58"/>
      <c r="C4" s="58"/>
      <c r="D4" s="59"/>
      <c r="E4" s="57"/>
      <c r="F4" s="60"/>
      <c r="G4" s="57"/>
      <c r="H4" s="29"/>
    </row>
    <row r="5" spans="1:8" ht="39.4" customHeight="1" x14ac:dyDescent="0.25">
      <c r="A5" s="52" t="s">
        <v>31</v>
      </c>
      <c r="B5" s="53"/>
      <c r="C5" s="53"/>
      <c r="D5" s="54"/>
      <c r="E5" s="52"/>
      <c r="F5" s="55"/>
      <c r="G5" s="52"/>
      <c r="H5" s="56"/>
    </row>
    <row r="6" spans="1:8" ht="39.4" customHeight="1" x14ac:dyDescent="0.25">
      <c r="A6" s="57" t="s">
        <v>32</v>
      </c>
      <c r="B6" s="58"/>
      <c r="C6" s="58"/>
      <c r="D6" s="59"/>
      <c r="E6" s="57"/>
      <c r="F6" s="60"/>
      <c r="G6" s="57"/>
      <c r="H6" s="29"/>
    </row>
    <row r="7" spans="1:8" ht="39.4" customHeight="1" x14ac:dyDescent="0.25">
      <c r="A7" s="52" t="s">
        <v>33</v>
      </c>
      <c r="B7" s="53"/>
      <c r="C7" s="53"/>
      <c r="D7" s="54"/>
      <c r="E7" s="52"/>
      <c r="F7" s="55"/>
      <c r="G7" s="52"/>
      <c r="H7" s="56"/>
    </row>
    <row r="8" spans="1:8" ht="39.4" customHeight="1" x14ac:dyDescent="0.25">
      <c r="A8" s="57" t="s">
        <v>34</v>
      </c>
      <c r="B8" s="58"/>
      <c r="C8" s="58"/>
      <c r="D8" s="59"/>
      <c r="E8" s="57"/>
      <c r="F8" s="60"/>
      <c r="G8" s="57"/>
      <c r="H8" s="29"/>
    </row>
    <row r="9" spans="1:8" ht="39.4" customHeight="1" x14ac:dyDescent="0.25">
      <c r="A9" s="52" t="s">
        <v>35</v>
      </c>
      <c r="B9" s="53"/>
      <c r="C9" s="53"/>
      <c r="D9" s="54"/>
      <c r="E9" s="52"/>
      <c r="F9" s="55"/>
      <c r="G9" s="52"/>
      <c r="H9" s="56"/>
    </row>
    <row r="10" spans="1:8" ht="39.4" customHeight="1" x14ac:dyDescent="0.25">
      <c r="A10" s="57" t="s">
        <v>36</v>
      </c>
      <c r="B10" s="58"/>
      <c r="C10" s="58"/>
      <c r="D10" s="59"/>
      <c r="E10" s="57"/>
      <c r="F10" s="60"/>
      <c r="G10" s="57"/>
      <c r="H10" s="29"/>
    </row>
    <row r="11" spans="1:8" ht="39.4" customHeight="1" x14ac:dyDescent="0.25">
      <c r="A11" s="52" t="s">
        <v>37</v>
      </c>
      <c r="B11" s="53"/>
      <c r="C11" s="53"/>
      <c r="D11" s="54"/>
      <c r="E11" s="52"/>
      <c r="F11" s="55"/>
      <c r="G11" s="52"/>
      <c r="H11" s="56"/>
    </row>
    <row r="12" spans="1:8" ht="39.4" customHeight="1" x14ac:dyDescent="0.25">
      <c r="A12" s="57" t="s">
        <v>38</v>
      </c>
      <c r="B12" s="58"/>
      <c r="C12" s="58"/>
      <c r="D12" s="59"/>
      <c r="E12" s="57"/>
      <c r="F12" s="60"/>
      <c r="G12" s="57"/>
      <c r="H12" s="29"/>
    </row>
    <row r="13" spans="1:8" ht="39.4" customHeight="1" x14ac:dyDescent="0.25">
      <c r="A13" s="61" t="s">
        <v>39</v>
      </c>
      <c r="B13" s="62"/>
      <c r="C13" s="62"/>
      <c r="D13" s="63"/>
      <c r="E13" s="61"/>
      <c r="F13" s="64"/>
      <c r="G13" s="61"/>
      <c r="H13" s="36"/>
    </row>
  </sheetData>
  <phoneticPr fontId="2" type="noConversion"/>
  <conditionalFormatting sqref="B2:B13">
    <cfRule type="cellIs" dxfId="95" priority="7" operator="equal">
      <formula>"Low"</formula>
    </cfRule>
    <cfRule type="cellIs" dxfId="94" priority="8" operator="equal">
      <formula>"Medium"</formula>
    </cfRule>
  </conditionalFormatting>
  <conditionalFormatting sqref="B2:C13">
    <cfRule type="cellIs" dxfId="93" priority="6" operator="equal">
      <formula>"High"</formula>
    </cfRule>
  </conditionalFormatting>
  <conditionalFormatting sqref="C2:C13">
    <cfRule type="cellIs" dxfId="92" priority="4" operator="equal">
      <formula>"Low"</formula>
    </cfRule>
    <cfRule type="cellIs" dxfId="9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theme="7"/>
  </sheetPr>
  <dimension ref="A1:H12"/>
  <sheetViews>
    <sheetView workbookViewId="0"/>
  </sheetViews>
  <sheetFormatPr defaultColWidth="9" defaultRowHeight="39.4" customHeight="1" x14ac:dyDescent="0.25"/>
  <cols>
    <col min="1" max="1" width="54.4257812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75.75" customHeight="1" x14ac:dyDescent="0.25">
      <c r="A1" s="43" t="str">
        <f>Dashboard!B15</f>
        <v xml:space="preserve">aligned with its CRMP, develop a prevention strategy and plan with the flexibility to proactively respond and adapt to the changing needs of its community, and for this to be supported by a named lead for prevention from within the service; </v>
      </c>
      <c r="B1" s="44" t="s">
        <v>0</v>
      </c>
      <c r="C1" s="44" t="s">
        <v>1</v>
      </c>
      <c r="D1" s="44" t="s">
        <v>143</v>
      </c>
      <c r="E1" s="44" t="s">
        <v>26</v>
      </c>
      <c r="F1" s="44" t="s">
        <v>27</v>
      </c>
      <c r="G1" s="45" t="s">
        <v>28</v>
      </c>
      <c r="H1" s="26" t="s">
        <v>145</v>
      </c>
    </row>
    <row r="2" spans="1:8" s="27" customFormat="1" ht="39.4" customHeight="1" x14ac:dyDescent="0.25">
      <c r="A2" s="46"/>
      <c r="B2" s="47"/>
      <c r="C2" s="47"/>
      <c r="D2" s="65" t="str">
        <f>IF(COUNTIF(D3:D50,"Limited")&gt;0,"Limited",IF(COUNTIF(D3:D50,"Reasonable")&gt;0,"Reasonable","Substantial"))</f>
        <v>Substantial</v>
      </c>
      <c r="E2" s="49"/>
      <c r="F2" s="50"/>
      <c r="G2" s="51"/>
      <c r="H2" s="25"/>
    </row>
    <row r="3" spans="1:8" ht="39.4" customHeight="1" x14ac:dyDescent="0.25">
      <c r="A3" s="57" t="s">
        <v>40</v>
      </c>
      <c r="B3" s="58"/>
      <c r="C3" s="58"/>
      <c r="D3" s="59"/>
      <c r="E3" s="57"/>
      <c r="F3" s="60"/>
      <c r="G3" s="29"/>
      <c r="H3" s="28"/>
    </row>
    <row r="4" spans="1:8" ht="39.4" customHeight="1" x14ac:dyDescent="0.25">
      <c r="A4" s="52" t="s">
        <v>41</v>
      </c>
      <c r="B4" s="53"/>
      <c r="C4" s="53"/>
      <c r="D4" s="54"/>
      <c r="E4" s="52"/>
      <c r="F4" s="55"/>
      <c r="G4" s="56"/>
      <c r="H4" s="36"/>
    </row>
    <row r="5" spans="1:8" ht="39.4" customHeight="1" x14ac:dyDescent="0.25">
      <c r="A5" s="57" t="s">
        <v>42</v>
      </c>
      <c r="B5" s="58"/>
      <c r="C5" s="58"/>
      <c r="D5" s="59"/>
      <c r="E5" s="57"/>
      <c r="F5" s="60"/>
      <c r="G5" s="29"/>
      <c r="H5" s="28"/>
    </row>
    <row r="6" spans="1:8" ht="39.4" customHeight="1" x14ac:dyDescent="0.25">
      <c r="A6" s="52" t="s">
        <v>43</v>
      </c>
      <c r="B6" s="53"/>
      <c r="C6" s="53"/>
      <c r="D6" s="54"/>
      <c r="E6" s="52"/>
      <c r="F6" s="55"/>
      <c r="G6" s="56"/>
      <c r="H6" s="36"/>
    </row>
    <row r="7" spans="1:8" ht="39.4" customHeight="1" x14ac:dyDescent="0.25">
      <c r="A7" s="57" t="s">
        <v>44</v>
      </c>
      <c r="B7" s="58"/>
      <c r="C7" s="58"/>
      <c r="D7" s="59"/>
      <c r="E7" s="57"/>
      <c r="F7" s="60"/>
      <c r="G7" s="29"/>
      <c r="H7" s="28"/>
    </row>
    <row r="8" spans="1:8" ht="39.4" customHeight="1" x14ac:dyDescent="0.25">
      <c r="A8" s="52" t="s">
        <v>45</v>
      </c>
      <c r="B8" s="53"/>
      <c r="C8" s="53"/>
      <c r="D8" s="54"/>
      <c r="E8" s="52"/>
      <c r="F8" s="55"/>
      <c r="G8" s="56"/>
      <c r="H8" s="36"/>
    </row>
    <row r="9" spans="1:8" ht="39.4" customHeight="1" x14ac:dyDescent="0.25">
      <c r="A9" s="57" t="s">
        <v>46</v>
      </c>
      <c r="B9" s="58"/>
      <c r="C9" s="58"/>
      <c r="D9" s="59"/>
      <c r="E9" s="57"/>
      <c r="F9" s="60"/>
      <c r="G9" s="29"/>
      <c r="H9" s="28"/>
    </row>
    <row r="10" spans="1:8" ht="39.4" customHeight="1" x14ac:dyDescent="0.25">
      <c r="A10" s="52" t="s">
        <v>47</v>
      </c>
      <c r="B10" s="53"/>
      <c r="C10" s="53"/>
      <c r="D10" s="54"/>
      <c r="E10" s="52"/>
      <c r="F10" s="55"/>
      <c r="G10" s="56"/>
      <c r="H10" s="36"/>
    </row>
    <row r="11" spans="1:8" ht="39.4" customHeight="1" x14ac:dyDescent="0.25">
      <c r="A11" s="57" t="s">
        <v>48</v>
      </c>
      <c r="B11" s="58"/>
      <c r="C11" s="58"/>
      <c r="D11" s="59"/>
      <c r="E11" s="57"/>
      <c r="F11" s="60"/>
      <c r="G11" s="29"/>
      <c r="H11" s="29"/>
    </row>
    <row r="12" spans="1:8" ht="39.4" customHeight="1" x14ac:dyDescent="0.25">
      <c r="A12" s="61" t="s">
        <v>49</v>
      </c>
      <c r="B12" s="62"/>
      <c r="C12" s="62"/>
      <c r="D12" s="63"/>
      <c r="E12" s="61"/>
      <c r="F12" s="64"/>
      <c r="G12" s="36"/>
      <c r="H12" s="36"/>
    </row>
  </sheetData>
  <phoneticPr fontId="2" type="noConversion"/>
  <conditionalFormatting sqref="B2:B12">
    <cfRule type="cellIs" dxfId="87" priority="7" operator="equal">
      <formula>"Low"</formula>
    </cfRule>
    <cfRule type="cellIs" dxfId="86" priority="8" operator="equal">
      <formula>"Medium"</formula>
    </cfRule>
  </conditionalFormatting>
  <conditionalFormatting sqref="B2:C12">
    <cfRule type="cellIs" dxfId="85" priority="6" operator="equal">
      <formula>"High"</formula>
    </cfRule>
  </conditionalFormatting>
  <conditionalFormatting sqref="C2:C12">
    <cfRule type="cellIs" dxfId="84" priority="4" operator="equal">
      <formula>"Low"</formula>
    </cfRule>
    <cfRule type="cellIs" dxfId="8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theme="7"/>
  </sheetPr>
  <dimension ref="A1:H50"/>
  <sheetViews>
    <sheetView workbookViewId="0">
      <selection activeCell="B3" sqref="B3:D3"/>
    </sheetView>
  </sheetViews>
  <sheetFormatPr defaultColWidth="9" defaultRowHeight="18" customHeight="1" x14ac:dyDescent="0.25"/>
  <cols>
    <col min="1" max="1" width="68.570312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ht="57.75" customHeight="1" x14ac:dyDescent="0.25">
      <c r="A1" s="66" t="str">
        <f>Dashboard!B16</f>
        <v xml:space="preserve">adopt a person-centred approach that places the individual and the community it serves at the core of its prevention activity;
</v>
      </c>
      <c r="B1" s="67" t="s">
        <v>0</v>
      </c>
      <c r="C1" s="67" t="s">
        <v>1</v>
      </c>
      <c r="D1" s="44" t="s">
        <v>143</v>
      </c>
      <c r="E1" s="67" t="s">
        <v>26</v>
      </c>
      <c r="F1" s="68" t="s">
        <v>27</v>
      </c>
      <c r="G1" s="67" t="s">
        <v>28</v>
      </c>
      <c r="H1" s="69" t="s">
        <v>145</v>
      </c>
    </row>
    <row r="2" spans="1:8" ht="39.4" customHeight="1" x14ac:dyDescent="0.25">
      <c r="A2" s="46"/>
      <c r="B2" s="70"/>
      <c r="C2" s="70"/>
      <c r="D2" s="71" t="str">
        <f>IF(COUNTIF(D3:D50,"Limited")&gt;0,"Limited",IF(COUNTIF(D3:D50,"Reasonable")&gt;0,"Reasonable","Substantial"))</f>
        <v>Substantial</v>
      </c>
      <c r="E2" s="72"/>
      <c r="F2" s="73"/>
      <c r="G2" s="72"/>
      <c r="H2" s="51"/>
    </row>
    <row r="3" spans="1:8" ht="39.4" customHeight="1" x14ac:dyDescent="0.25">
      <c r="A3" s="57" t="s">
        <v>50</v>
      </c>
      <c r="B3" s="58"/>
      <c r="C3" s="58"/>
      <c r="D3" s="59"/>
      <c r="E3" s="57"/>
      <c r="F3" s="60"/>
      <c r="G3" s="57"/>
      <c r="H3" s="29"/>
    </row>
    <row r="4" spans="1:8" ht="39.4" customHeight="1" x14ac:dyDescent="0.25">
      <c r="A4" s="52" t="s">
        <v>51</v>
      </c>
      <c r="B4" s="53"/>
      <c r="C4" s="53"/>
      <c r="D4" s="54"/>
      <c r="E4" s="52"/>
      <c r="F4" s="55"/>
      <c r="G4" s="52"/>
      <c r="H4" s="56"/>
    </row>
    <row r="5" spans="1:8" ht="39.4" customHeight="1" x14ac:dyDescent="0.25">
      <c r="A5" s="57" t="s">
        <v>52</v>
      </c>
      <c r="B5" s="58"/>
      <c r="C5" s="58"/>
      <c r="D5" s="59"/>
      <c r="E5" s="57"/>
      <c r="F5" s="60"/>
      <c r="G5" s="57"/>
      <c r="H5" s="29"/>
    </row>
    <row r="6" spans="1:8" ht="39.4" customHeight="1" x14ac:dyDescent="0.25">
      <c r="A6" s="52" t="s">
        <v>53</v>
      </c>
      <c r="B6" s="53"/>
      <c r="C6" s="53"/>
      <c r="D6" s="54"/>
      <c r="E6" s="52"/>
      <c r="F6" s="55"/>
      <c r="G6" s="52"/>
      <c r="H6" s="56"/>
    </row>
    <row r="7" spans="1:8" ht="39.4" customHeight="1" x14ac:dyDescent="0.25">
      <c r="A7" s="57" t="s">
        <v>54</v>
      </c>
      <c r="B7" s="58"/>
      <c r="C7" s="58"/>
      <c r="D7" s="59"/>
      <c r="E7" s="57"/>
      <c r="F7" s="60"/>
      <c r="G7" s="57"/>
      <c r="H7" s="29"/>
    </row>
    <row r="8" spans="1:8" ht="39.4" customHeight="1" x14ac:dyDescent="0.25">
      <c r="A8" s="52" t="s">
        <v>55</v>
      </c>
      <c r="B8" s="53"/>
      <c r="C8" s="53"/>
      <c r="D8" s="54"/>
      <c r="E8" s="52"/>
      <c r="F8" s="55"/>
      <c r="G8" s="52"/>
      <c r="H8" s="56"/>
    </row>
    <row r="9" spans="1:8" ht="39.4" customHeight="1" x14ac:dyDescent="0.25">
      <c r="A9" s="57" t="s">
        <v>56</v>
      </c>
      <c r="B9" s="58"/>
      <c r="C9" s="58"/>
      <c r="D9" s="59"/>
      <c r="E9" s="57"/>
      <c r="F9" s="60"/>
      <c r="G9" s="57"/>
      <c r="H9" s="29"/>
    </row>
    <row r="10" spans="1:8" ht="39.4" customHeight="1" x14ac:dyDescent="0.25">
      <c r="A10" s="52" t="s">
        <v>57</v>
      </c>
      <c r="B10" s="53"/>
      <c r="C10" s="53"/>
      <c r="D10" s="54"/>
      <c r="E10" s="52"/>
      <c r="F10" s="55"/>
      <c r="G10" s="52"/>
      <c r="H10" s="56"/>
    </row>
    <row r="11" spans="1:8" ht="39.4" customHeight="1" x14ac:dyDescent="0.25">
      <c r="A11" s="57" t="s">
        <v>58</v>
      </c>
      <c r="B11" s="58"/>
      <c r="C11" s="58"/>
      <c r="D11" s="59"/>
      <c r="E11" s="57"/>
      <c r="F11" s="60"/>
      <c r="G11" s="57"/>
      <c r="H11" s="29"/>
    </row>
    <row r="12" spans="1:8" ht="39.4" customHeight="1" x14ac:dyDescent="0.25">
      <c r="A12" s="61" t="s">
        <v>59</v>
      </c>
      <c r="B12" s="62"/>
      <c r="C12" s="62"/>
      <c r="D12" s="63"/>
      <c r="E12" s="61"/>
      <c r="F12" s="64"/>
      <c r="G12" s="61"/>
      <c r="H12" s="36"/>
    </row>
    <row r="13" spans="1:8" ht="39" customHeight="1" x14ac:dyDescent="0.25"/>
    <row r="14" spans="1:8" ht="39" customHeight="1" x14ac:dyDescent="0.25">
      <c r="A14" s="30"/>
    </row>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phoneticPr fontId="2" type="noConversion"/>
  <conditionalFormatting sqref="B1:B12">
    <cfRule type="cellIs" dxfId="79" priority="7" operator="equal">
      <formula>"Low"</formula>
    </cfRule>
    <cfRule type="cellIs" dxfId="78" priority="8" operator="equal">
      <formula>"Medium"</formula>
    </cfRule>
  </conditionalFormatting>
  <conditionalFormatting sqref="B1:C12">
    <cfRule type="cellIs" dxfId="77" priority="6" operator="equal">
      <formula>"High"</formula>
    </cfRule>
  </conditionalFormatting>
  <conditionalFormatting sqref="C1:C12">
    <cfRule type="cellIs" dxfId="76" priority="4" operator="equal">
      <formula>"Low"</formula>
    </cfRule>
    <cfRule type="cellIs" dxfId="7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theme="7"/>
  </sheetPr>
  <dimension ref="A1:H12"/>
  <sheetViews>
    <sheetView workbookViewId="0">
      <selection activeCell="B3" sqref="B3:D4"/>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48" customHeight="1" x14ac:dyDescent="0.25">
      <c r="A1" s="74" t="str">
        <f>Dashboard!B17</f>
        <v>recruit, train, and develop employees and volunteers, working with others where relevant, to establish and maintain a competent and professional prevention workforce. This includes being qualified in accordance with relevant legislation and requirements for example safeguarding and Home Fire Safety Visits;</v>
      </c>
      <c r="B1" s="75" t="s">
        <v>0</v>
      </c>
      <c r="C1" s="75" t="s">
        <v>1</v>
      </c>
      <c r="D1" s="75" t="s">
        <v>143</v>
      </c>
      <c r="E1" s="75" t="s">
        <v>26</v>
      </c>
      <c r="F1" s="75" t="s">
        <v>27</v>
      </c>
      <c r="G1" s="75" t="s">
        <v>28</v>
      </c>
      <c r="H1" s="76" t="s">
        <v>145</v>
      </c>
    </row>
    <row r="2" spans="1:8" ht="39.4" customHeight="1" x14ac:dyDescent="0.25">
      <c r="A2" s="77"/>
      <c r="B2" s="47"/>
      <c r="C2" s="47"/>
      <c r="D2" s="65" t="str">
        <f>IF(COUNTIF(D3:D50,"Limited")&gt;0,"Limited",IF(COUNTIF(D3:D50,"Reasonable")&gt;0,"Reasonable","Substantial"))</f>
        <v>Substantial</v>
      </c>
      <c r="E2" s="49"/>
      <c r="F2" s="50"/>
      <c r="G2" s="49"/>
      <c r="H2" s="78"/>
    </row>
    <row r="3" spans="1:8" ht="39.4" customHeight="1" x14ac:dyDescent="0.25">
      <c r="A3" s="79" t="s">
        <v>60</v>
      </c>
      <c r="B3" s="58"/>
      <c r="C3" s="58"/>
      <c r="D3" s="59"/>
      <c r="E3" s="57"/>
      <c r="F3" s="60"/>
      <c r="G3" s="57"/>
      <c r="H3" s="80"/>
    </row>
    <row r="4" spans="1:8" ht="39.4" customHeight="1" x14ac:dyDescent="0.25">
      <c r="A4" s="81" t="s">
        <v>61</v>
      </c>
      <c r="B4" s="58"/>
      <c r="C4" s="58"/>
      <c r="D4" s="59"/>
      <c r="E4" s="52"/>
      <c r="F4" s="55"/>
      <c r="G4" s="52"/>
      <c r="H4" s="82"/>
    </row>
    <row r="5" spans="1:8" ht="39.4" customHeight="1" x14ac:dyDescent="0.25">
      <c r="A5" s="79" t="s">
        <v>62</v>
      </c>
      <c r="B5" s="58"/>
      <c r="C5" s="58"/>
      <c r="D5" s="59"/>
      <c r="E5" s="57"/>
      <c r="F5" s="60"/>
      <c r="G5" s="57"/>
      <c r="H5" s="80"/>
    </row>
    <row r="6" spans="1:8" ht="39.4" customHeight="1" x14ac:dyDescent="0.25">
      <c r="A6" s="81" t="s">
        <v>63</v>
      </c>
      <c r="B6" s="53"/>
      <c r="C6" s="53"/>
      <c r="D6" s="54"/>
      <c r="E6" s="52"/>
      <c r="F6" s="55"/>
      <c r="G6" s="52"/>
      <c r="H6" s="82"/>
    </row>
    <row r="7" spans="1:8" ht="39.4" customHeight="1" x14ac:dyDescent="0.25">
      <c r="A7" s="79" t="s">
        <v>64</v>
      </c>
      <c r="B7" s="58"/>
      <c r="C7" s="58"/>
      <c r="D7" s="59"/>
      <c r="E7" s="57"/>
      <c r="F7" s="60"/>
      <c r="G7" s="57"/>
      <c r="H7" s="80"/>
    </row>
    <row r="8" spans="1:8" ht="39.4" customHeight="1" x14ac:dyDescent="0.25">
      <c r="A8" s="81" t="s">
        <v>65</v>
      </c>
      <c r="B8" s="53"/>
      <c r="C8" s="53"/>
      <c r="D8" s="54"/>
      <c r="E8" s="52"/>
      <c r="F8" s="55"/>
      <c r="G8" s="52"/>
      <c r="H8" s="82"/>
    </row>
    <row r="9" spans="1:8" ht="39.4" customHeight="1" x14ac:dyDescent="0.25">
      <c r="A9" s="79" t="s">
        <v>66</v>
      </c>
      <c r="B9" s="58"/>
      <c r="C9" s="58"/>
      <c r="D9" s="59"/>
      <c r="E9" s="57"/>
      <c r="F9" s="60"/>
      <c r="G9" s="57"/>
      <c r="H9" s="80"/>
    </row>
    <row r="10" spans="1:8" ht="39.4" customHeight="1" x14ac:dyDescent="0.25">
      <c r="A10" s="81" t="s">
        <v>67</v>
      </c>
      <c r="B10" s="53"/>
      <c r="C10" s="53"/>
      <c r="D10" s="54"/>
      <c r="E10" s="52"/>
      <c r="F10" s="55"/>
      <c r="G10" s="52"/>
      <c r="H10" s="82"/>
    </row>
    <row r="11" spans="1:8" ht="39.4" customHeight="1" x14ac:dyDescent="0.25">
      <c r="A11" s="79" t="s">
        <v>68</v>
      </c>
      <c r="B11" s="58"/>
      <c r="C11" s="58"/>
      <c r="D11" s="59"/>
      <c r="E11" s="57"/>
      <c r="F11" s="60"/>
      <c r="G11" s="57"/>
      <c r="H11" s="80"/>
    </row>
    <row r="12" spans="1:8" ht="39.4" customHeight="1" x14ac:dyDescent="0.25">
      <c r="A12" s="83" t="s">
        <v>69</v>
      </c>
      <c r="B12" s="84"/>
      <c r="C12" s="84"/>
      <c r="D12" s="85"/>
      <c r="E12" s="86"/>
      <c r="F12" s="87"/>
      <c r="G12" s="86"/>
      <c r="H12" s="88"/>
    </row>
  </sheetData>
  <conditionalFormatting sqref="B2:B12">
    <cfRule type="cellIs" dxfId="71" priority="7" operator="equal">
      <formula>"Low"</formula>
    </cfRule>
    <cfRule type="cellIs" dxfId="70" priority="8" operator="equal">
      <formula>"Medium"</formula>
    </cfRule>
  </conditionalFormatting>
  <conditionalFormatting sqref="B2:C12">
    <cfRule type="cellIs" dxfId="69" priority="6" operator="equal">
      <formula>"High"</formula>
    </cfRule>
  </conditionalFormatting>
  <conditionalFormatting sqref="C2:C12">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theme="7"/>
  </sheetPr>
  <dimension ref="A1:H12"/>
  <sheetViews>
    <sheetView workbookViewId="0">
      <selection activeCell="D4" sqref="D4"/>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x14ac:dyDescent="0.25">
      <c r="A1" s="74" t="str">
        <f>Dashboard!B18</f>
        <v xml:space="preserve">optimise resources to proactively engage and educate the community it serves, working collaboratively with others as and when appropriate;
</v>
      </c>
      <c r="B1" s="75" t="s">
        <v>0</v>
      </c>
      <c r="C1" s="75" t="s">
        <v>1</v>
      </c>
      <c r="D1" s="75" t="s">
        <v>143</v>
      </c>
      <c r="E1" s="75" t="s">
        <v>26</v>
      </c>
      <c r="F1" s="75" t="s">
        <v>27</v>
      </c>
      <c r="G1" s="75" t="s">
        <v>28</v>
      </c>
      <c r="H1" s="76" t="s">
        <v>145</v>
      </c>
    </row>
    <row r="2" spans="1:8" s="27" customFormat="1" ht="48.75" customHeight="1" x14ac:dyDescent="0.25">
      <c r="A2" s="77"/>
      <c r="B2" s="47"/>
      <c r="C2" s="47"/>
      <c r="D2" s="65" t="str">
        <f>IF(COUNTIF(D3:D50,"Limited")&gt;0,"Limited",IF(COUNTIF(D3:D50,"Reasonable")&gt;0,"Reasonable","Substantial"))</f>
        <v>Substantial</v>
      </c>
      <c r="E2" s="49"/>
      <c r="F2" s="50"/>
      <c r="G2" s="49"/>
      <c r="H2" s="78"/>
    </row>
    <row r="3" spans="1:8" ht="39.4" customHeight="1" x14ac:dyDescent="0.25">
      <c r="A3" s="79" t="s">
        <v>70</v>
      </c>
      <c r="B3" s="58"/>
      <c r="C3" s="58"/>
      <c r="D3" s="59"/>
      <c r="E3" s="57"/>
      <c r="F3" s="60"/>
      <c r="G3" s="57"/>
      <c r="H3" s="80"/>
    </row>
    <row r="4" spans="1:8" ht="39.4" customHeight="1" x14ac:dyDescent="0.25">
      <c r="A4" s="81" t="s">
        <v>71</v>
      </c>
      <c r="B4" s="53"/>
      <c r="C4" s="53"/>
      <c r="D4" s="54"/>
      <c r="E4" s="52"/>
      <c r="F4" s="55"/>
      <c r="G4" s="52"/>
      <c r="H4" s="82"/>
    </row>
    <row r="5" spans="1:8" ht="39.4" customHeight="1" x14ac:dyDescent="0.25">
      <c r="A5" s="79" t="s">
        <v>72</v>
      </c>
      <c r="B5" s="58"/>
      <c r="C5" s="58"/>
      <c r="D5" s="59"/>
      <c r="E5" s="57"/>
      <c r="F5" s="60"/>
      <c r="G5" s="57"/>
      <c r="H5" s="80"/>
    </row>
    <row r="6" spans="1:8" ht="39.4" customHeight="1" x14ac:dyDescent="0.25">
      <c r="A6" s="81" t="s">
        <v>73</v>
      </c>
      <c r="B6" s="53"/>
      <c r="C6" s="53"/>
      <c r="D6" s="54"/>
      <c r="E6" s="52"/>
      <c r="F6" s="55"/>
      <c r="G6" s="52"/>
      <c r="H6" s="82"/>
    </row>
    <row r="7" spans="1:8" ht="39.4" customHeight="1" x14ac:dyDescent="0.25">
      <c r="A7" s="79" t="s">
        <v>74</v>
      </c>
      <c r="B7" s="58"/>
      <c r="C7" s="58"/>
      <c r="D7" s="59"/>
      <c r="E7" s="57"/>
      <c r="F7" s="60"/>
      <c r="G7" s="57"/>
      <c r="H7" s="80"/>
    </row>
    <row r="8" spans="1:8" ht="39.4" customHeight="1" x14ac:dyDescent="0.25">
      <c r="A8" s="81" t="s">
        <v>75</v>
      </c>
      <c r="B8" s="53"/>
      <c r="C8" s="53"/>
      <c r="D8" s="54"/>
      <c r="E8" s="52"/>
      <c r="F8" s="55"/>
      <c r="G8" s="52"/>
      <c r="H8" s="82"/>
    </row>
    <row r="9" spans="1:8" ht="39.4" customHeight="1" x14ac:dyDescent="0.25">
      <c r="A9" s="79" t="s">
        <v>76</v>
      </c>
      <c r="B9" s="58"/>
      <c r="C9" s="58"/>
      <c r="D9" s="59"/>
      <c r="E9" s="57"/>
      <c r="F9" s="60"/>
      <c r="G9" s="57"/>
      <c r="H9" s="80"/>
    </row>
    <row r="10" spans="1:8" ht="39.4" customHeight="1" x14ac:dyDescent="0.25">
      <c r="A10" s="81" t="s">
        <v>77</v>
      </c>
      <c r="B10" s="53"/>
      <c r="C10" s="53"/>
      <c r="D10" s="54"/>
      <c r="E10" s="52"/>
      <c r="F10" s="55"/>
      <c r="G10" s="52"/>
      <c r="H10" s="82"/>
    </row>
    <row r="11" spans="1:8" ht="39.4" customHeight="1" x14ac:dyDescent="0.25">
      <c r="A11" s="79" t="s">
        <v>78</v>
      </c>
      <c r="B11" s="58"/>
      <c r="C11" s="58"/>
      <c r="D11" s="59"/>
      <c r="E11" s="57"/>
      <c r="F11" s="60"/>
      <c r="G11" s="57"/>
      <c r="H11" s="80"/>
    </row>
    <row r="12" spans="1:8" ht="39.4" customHeight="1" x14ac:dyDescent="0.25">
      <c r="A12" s="83" t="s">
        <v>79</v>
      </c>
      <c r="B12" s="84"/>
      <c r="C12" s="84"/>
      <c r="D12" s="85"/>
      <c r="E12" s="86"/>
      <c r="F12" s="87"/>
      <c r="G12" s="86"/>
      <c r="H12" s="88"/>
    </row>
  </sheetData>
  <conditionalFormatting sqref="B2:B12">
    <cfRule type="cellIs" dxfId="63" priority="7" operator="equal">
      <formula>"Low"</formula>
    </cfRule>
    <cfRule type="cellIs" dxfId="62" priority="8" operator="equal">
      <formula>"Medium"</formula>
    </cfRule>
  </conditionalFormatting>
  <conditionalFormatting sqref="B2:C12">
    <cfRule type="cellIs" dxfId="61" priority="6" operator="equal">
      <formula>"High"</formula>
    </cfRule>
  </conditionalFormatting>
  <conditionalFormatting sqref="C2: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1523EA-DE15-4995-9502-B0DF34762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1FB163-783E-4AC1-9BCF-D068231E0E07}">
  <ds:schemaRefs>
    <ds:schemaRef ds:uri="http://schemas.microsoft.com/sharepoint/v3/contenttype/forms"/>
  </ds:schemaRefs>
</ds:datastoreItem>
</file>

<file path=customXml/itemProps3.xml><?xml version="1.0" encoding="utf-8"?>
<ds:datastoreItem xmlns:ds="http://schemas.openxmlformats.org/officeDocument/2006/customXml" ds:itemID="{5DF7AFAA-80E9-4AF7-A6FA-81FCCE80C806}">
  <ds:schemaRefs>
    <ds:schemaRef ds:uri="http://schemas.microsoft.com/office/2006/documentManagement/types"/>
    <ds:schemaRef ds:uri="aa90963d-48b8-42e8-a064-e2f251e3c647"/>
    <ds:schemaRef ds:uri="http://www.w3.org/XML/1998/namespace"/>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b48eabcc-ad5b-4292-878e-4febbc50835d"/>
    <ds:schemaRef ds:uri="http://purl.org/dc/terms/"/>
    <ds:schemaRef ds:uri="8f30a74c-8e7c-491d-b15a-3c2ecabf532b"/>
    <ds:schemaRef ds:uri="9f63860b-ec5a-4177-80bc-0dae68c667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Instructions</vt:lpstr>
      <vt:lpstr>Lists</vt:lpstr>
      <vt:lpstr>3xAssurance</vt:lpstr>
      <vt:lpstr>Dashboard</vt:lpstr>
      <vt:lpstr>Criteria 1</vt:lpstr>
      <vt:lpstr>Criteria 2</vt:lpstr>
      <vt:lpstr>Criteria 3</vt:lpstr>
      <vt:lpstr>Criteria 4</vt:lpstr>
      <vt:lpstr>Criteria 5</vt:lpstr>
      <vt:lpstr>Criteria 6</vt:lpstr>
      <vt:lpstr>Criteria 7</vt:lpstr>
      <vt:lpstr>Criteria 8</vt:lpstr>
      <vt:lpstr>Criteria 9</vt:lpstr>
      <vt:lpstr>Criteria 10</vt:lpstr>
      <vt:lpstr>Criteria 11</vt:lpstr>
      <vt:lpstr>Criteria 12</vt:lpstr>
      <vt:lpstr>'3xAssurance'!Print_Titles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Natasha Elia</cp:lastModifiedBy>
  <cp:revision/>
  <cp:lastPrinted>2025-08-11T16:08:13Z</cp:lastPrinted>
  <dcterms:created xsi:type="dcterms:W3CDTF">2021-03-11T12:11:45Z</dcterms:created>
  <dcterms:modified xsi:type="dcterms:W3CDTF">2025-09-22T15:36:47Z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