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8.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Tristan Evans\Documents\Implementation Team\Standards\FI Tool and template\"/>
    </mc:Choice>
  </mc:AlternateContent>
  <xr:revisionPtr revIDLastSave="0" documentId="13_ncr:1_{E9934697-F8C4-48DF-9E72-A400E4FA2DDC}" xr6:coauthVersionLast="47" xr6:coauthVersionMax="47" xr10:uidLastSave="{00000000-0000-0000-0000-000000000000}"/>
  <bookViews>
    <workbookView xWindow="28680" yWindow="-120" windowWidth="29040" windowHeight="15840" tabRatio="683" activeTab="1" xr2:uid="{FE4A2CF9-AE39-4085-B55D-B7C160E4415C}"/>
  </bookViews>
  <sheets>
    <sheet name="Instructions" sheetId="24" r:id="rId1"/>
    <sheet name="Dashboard" sheetId="1" r:id="rId2"/>
    <sheet name="Lists" sheetId="6" state="hidden" r:id="rId3"/>
    <sheet name="Criteria 1" sheetId="2" r:id="rId4"/>
    <sheet name="Criteria 2 a,b" sheetId="7" r:id="rId5"/>
    <sheet name="Criteria 2 c,d" sheetId="8" r:id="rId6"/>
    <sheet name="Criteria 2 e,f" sheetId="9" r:id="rId7"/>
    <sheet name="Criteria 2 g,h" sheetId="10" r:id="rId8"/>
    <sheet name="Criteria 2 1, j" sheetId="11" r:id="rId9"/>
    <sheet name="Criteria 3" sheetId="12" r:id="rId10"/>
    <sheet name="Criteria 4" sheetId="13" r:id="rId11"/>
    <sheet name="Criteria 5" sheetId="14" r:id="rId12"/>
    <sheet name="Criteria 6" sheetId="15" r:id="rId13"/>
    <sheet name="Criteria 7" sheetId="16" r:id="rId14"/>
    <sheet name="Criteria 8" sheetId="34" r:id="rId15"/>
    <sheet name="Criteria 9" sheetId="35" r:id="rId16"/>
    <sheet name="Criteria 10 a,b" sheetId="36" r:id="rId17"/>
    <sheet name="Criteria 11" sheetId="37" r:id="rId18"/>
    <sheet name="Criteria 12" sheetId="38" r:id="rId19"/>
    <sheet name="Criteria 13" sheetId="39" r:id="rId20"/>
    <sheet name="Criteria 14" sheetId="40" r:id="rId21"/>
    <sheet name="Criteria 15" sheetId="41" r:id="r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 l="1"/>
  <c r="K18" i="1"/>
  <c r="J18" i="1"/>
  <c r="I18" i="1"/>
  <c r="K30" i="1"/>
  <c r="J30" i="1"/>
  <c r="I30" i="1"/>
  <c r="H30" i="1"/>
  <c r="G30" i="1"/>
  <c r="F30" i="1"/>
  <c r="E30" i="1"/>
  <c r="D30" i="1"/>
  <c r="C30" i="1"/>
  <c r="K29" i="1"/>
  <c r="J29" i="1"/>
  <c r="I29" i="1"/>
  <c r="H29" i="1"/>
  <c r="G29" i="1"/>
  <c r="F29" i="1"/>
  <c r="E29" i="1"/>
  <c r="D29" i="1"/>
  <c r="C29" i="1"/>
  <c r="K28" i="1"/>
  <c r="J28" i="1"/>
  <c r="I28" i="1"/>
  <c r="H28" i="1"/>
  <c r="G28" i="1"/>
  <c r="F28" i="1"/>
  <c r="E28" i="1"/>
  <c r="D28" i="1"/>
  <c r="C28" i="1"/>
  <c r="K27" i="1"/>
  <c r="J27" i="1"/>
  <c r="I27" i="1"/>
  <c r="H27" i="1"/>
  <c r="G27" i="1"/>
  <c r="F27" i="1"/>
  <c r="E27" i="1"/>
  <c r="D27" i="1"/>
  <c r="C27" i="1"/>
  <c r="K26" i="1"/>
  <c r="J26" i="1"/>
  <c r="I26" i="1"/>
  <c r="H26" i="1"/>
  <c r="G26" i="1"/>
  <c r="F26" i="1"/>
  <c r="E26" i="1"/>
  <c r="D26" i="1"/>
  <c r="C26" i="1"/>
  <c r="K25" i="1"/>
  <c r="J25" i="1"/>
  <c r="I25" i="1"/>
  <c r="H25" i="1"/>
  <c r="G25" i="1"/>
  <c r="F25" i="1"/>
  <c r="E25" i="1"/>
  <c r="D25" i="1"/>
  <c r="C25" i="1"/>
  <c r="K24" i="1"/>
  <c r="J24" i="1"/>
  <c r="I24" i="1"/>
  <c r="H24" i="1"/>
  <c r="G24" i="1"/>
  <c r="F24" i="1"/>
  <c r="E24" i="1"/>
  <c r="D24" i="1"/>
  <c r="C24" i="1"/>
  <c r="K23" i="1"/>
  <c r="J23" i="1"/>
  <c r="I23" i="1"/>
  <c r="H23" i="1"/>
  <c r="G23" i="1"/>
  <c r="F23" i="1"/>
  <c r="E23" i="1"/>
  <c r="D23" i="1"/>
  <c r="C23" i="1"/>
  <c r="K22" i="1"/>
  <c r="J22" i="1"/>
  <c r="I22" i="1"/>
  <c r="H22" i="1"/>
  <c r="G22" i="1"/>
  <c r="F22" i="1"/>
  <c r="E22" i="1"/>
  <c r="D22" i="1"/>
  <c r="C22" i="1"/>
  <c r="K21" i="1"/>
  <c r="J21" i="1"/>
  <c r="I21" i="1"/>
  <c r="H21" i="1"/>
  <c r="G21" i="1"/>
  <c r="F21" i="1"/>
  <c r="E21" i="1"/>
  <c r="D21" i="1"/>
  <c r="C21" i="1"/>
  <c r="K20" i="1"/>
  <c r="J20" i="1"/>
  <c r="I20" i="1"/>
  <c r="H20" i="1"/>
  <c r="G20" i="1"/>
  <c r="F20" i="1"/>
  <c r="E20" i="1"/>
  <c r="D20" i="1"/>
  <c r="C20" i="1"/>
  <c r="K19" i="1"/>
  <c r="J19" i="1"/>
  <c r="I19" i="1"/>
  <c r="H19" i="1"/>
  <c r="G19" i="1"/>
  <c r="F19" i="1"/>
  <c r="E19" i="1"/>
  <c r="D19" i="1"/>
  <c r="C19" i="1"/>
  <c r="H18" i="1"/>
  <c r="G18" i="1"/>
  <c r="F18" i="1"/>
  <c r="E18" i="1"/>
  <c r="D18" i="1"/>
  <c r="C18" i="1"/>
  <c r="K17" i="1"/>
  <c r="J17" i="1"/>
  <c r="I17" i="1"/>
  <c r="H17" i="1"/>
  <c r="G17" i="1"/>
  <c r="F17" i="1"/>
  <c r="E17" i="1"/>
  <c r="D17" i="1"/>
  <c r="C17" i="1"/>
  <c r="K16" i="1"/>
  <c r="J16" i="1"/>
  <c r="I16" i="1"/>
  <c r="H16" i="1"/>
  <c r="G16" i="1"/>
  <c r="F16" i="1"/>
  <c r="E16" i="1"/>
  <c r="D16" i="1"/>
  <c r="C16" i="1"/>
  <c r="K15" i="1"/>
  <c r="J15" i="1"/>
  <c r="I15" i="1"/>
  <c r="H15" i="1"/>
  <c r="G15" i="1"/>
  <c r="F15" i="1"/>
  <c r="E15" i="1"/>
  <c r="D15" i="1"/>
  <c r="C15" i="1"/>
  <c r="K14" i="1"/>
  <c r="J14" i="1"/>
  <c r="I14" i="1"/>
  <c r="H14" i="1"/>
  <c r="G14" i="1"/>
  <c r="F14" i="1"/>
  <c r="E14" i="1"/>
  <c r="D14" i="1"/>
  <c r="C14" i="1"/>
  <c r="K13" i="1"/>
  <c r="J13" i="1"/>
  <c r="I13" i="1"/>
  <c r="H13" i="1"/>
  <c r="G13" i="1"/>
  <c r="F13" i="1"/>
  <c r="E13" i="1"/>
  <c r="D13" i="1"/>
  <c r="C13" i="1"/>
  <c r="K12" i="1"/>
  <c r="J12" i="1"/>
  <c r="I12" i="1"/>
  <c r="H12" i="1"/>
  <c r="G12" i="1"/>
  <c r="F12" i="1"/>
  <c r="E12" i="1"/>
  <c r="D12" i="1"/>
  <c r="D2" i="41"/>
  <c r="V8" i="6" s="1"/>
  <c r="D2" i="40"/>
  <c r="U8" i="6" s="1"/>
  <c r="D2" i="39"/>
  <c r="T8" i="6" s="1"/>
  <c r="D2" i="38"/>
  <c r="S8" i="6" s="1"/>
  <c r="D2" i="37"/>
  <c r="R8" i="6" s="1"/>
  <c r="D2" i="36"/>
  <c r="Q8" i="6" s="1"/>
  <c r="D2" i="35"/>
  <c r="P8" i="6" s="1"/>
  <c r="D2" i="34"/>
  <c r="O8" i="6" s="1"/>
  <c r="D2" i="16"/>
  <c r="D2" i="15"/>
  <c r="D2" i="14"/>
  <c r="D2" i="13"/>
  <c r="D2" i="12"/>
  <c r="D2" i="11"/>
  <c r="D2" i="10"/>
  <c r="D2" i="9"/>
  <c r="D2" i="8"/>
  <c r="D2" i="7"/>
  <c r="D2" i="2"/>
  <c r="H31" i="1" l="1"/>
  <c r="G31" i="1"/>
  <c r="F31" i="1"/>
  <c r="E31" i="1"/>
  <c r="D31" i="1"/>
  <c r="C31" i="1"/>
  <c r="N8" i="6"/>
  <c r="M8" i="6"/>
  <c r="L8" i="6"/>
  <c r="K8" i="6"/>
  <c r="J8" i="6"/>
  <c r="I8" i="6"/>
  <c r="F8" i="6"/>
  <c r="D8" i="6"/>
  <c r="K31" i="1" l="1"/>
  <c r="I31" i="1"/>
  <c r="J31" i="1"/>
  <c r="H8" i="6"/>
  <c r="G8" i="6"/>
  <c r="E8" i="6"/>
  <c r="E12" i="6" l="1"/>
  <c r="E10" i="6"/>
  <c r="E11" i="6"/>
</calcChain>
</file>

<file path=xl/sharedStrings.xml><?xml version="1.0" encoding="utf-8"?>
<sst xmlns="http://schemas.openxmlformats.org/spreadsheetml/2006/main" count="444" uniqueCount="228">
  <si>
    <t>Please fill in the contact details below:</t>
  </si>
  <si>
    <t>Overall Compliance with Standard</t>
  </si>
  <si>
    <t>Fire and Rescue Service</t>
  </si>
  <si>
    <t>Contact Name</t>
  </si>
  <si>
    <t>Contact Email Address</t>
  </si>
  <si>
    <t>Contact Phone Number</t>
  </si>
  <si>
    <t>Criteria</t>
  </si>
  <si>
    <t>Description</t>
  </si>
  <si>
    <t>Priority</t>
  </si>
  <si>
    <t>Impact</t>
  </si>
  <si>
    <t>Compliance</t>
  </si>
  <si>
    <t>Low</t>
  </si>
  <si>
    <t>Medium</t>
  </si>
  <si>
    <t>High</t>
  </si>
  <si>
    <t>Fully Compliant</t>
  </si>
  <si>
    <t>Partically Compliant</t>
  </si>
  <si>
    <t>Non Compliant</t>
  </si>
  <si>
    <t>Chart</t>
  </si>
  <si>
    <t>Total</t>
  </si>
  <si>
    <t>Partially Compliant</t>
  </si>
  <si>
    <t>Criteria 1</t>
  </si>
  <si>
    <t>Criteria 2</t>
  </si>
  <si>
    <t>Criteria 3</t>
  </si>
  <si>
    <t>Criteria 4</t>
  </si>
  <si>
    <t>Criteria 5</t>
  </si>
  <si>
    <t>Criteria 6</t>
  </si>
  <si>
    <t>Criteria 7</t>
  </si>
  <si>
    <t>Criteria 8</t>
  </si>
  <si>
    <t>Criteria 9</t>
  </si>
  <si>
    <t>Criteria 10</t>
  </si>
  <si>
    <t>Criteria 11</t>
  </si>
  <si>
    <t>Criteria 12</t>
  </si>
  <si>
    <t>Criteria 13</t>
  </si>
  <si>
    <t>Criteria 14</t>
  </si>
  <si>
    <t>Criteria 15</t>
  </si>
  <si>
    <t>Criteria 16</t>
  </si>
  <si>
    <t>Criteria 17</t>
  </si>
  <si>
    <t>Criteria 18</t>
  </si>
  <si>
    <t>Criteria 19</t>
  </si>
  <si>
    <t>Partial Compliant</t>
  </si>
  <si>
    <t>Non compliant</t>
  </si>
  <si>
    <t>Column1</t>
  </si>
  <si>
    <t>Work assigned to</t>
  </si>
  <si>
    <t>Projected date for completion</t>
  </si>
  <si>
    <t>Description of work needing to be done</t>
  </si>
  <si>
    <t>Evidence of Compliance</t>
  </si>
  <si>
    <t>Is FRS fully ompliant with this Criteria?</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</si>
  <si>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</si>
  <si>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</si>
  <si>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</si>
  <si>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</si>
  <si>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</si>
  <si>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</si>
  <si>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</si>
  <si>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</si>
  <si>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</si>
  <si>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</si>
  <si>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</si>
  <si>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</si>
  <si>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</si>
  <si>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</si>
  <si>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</si>
  <si>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</si>
  <si>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</si>
  <si>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</si>
  <si>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</si>
  <si>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</si>
  <si>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</si>
  <si>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</si>
  <si>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</si>
  <si>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</si>
  <si>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</si>
  <si>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</si>
  <si>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</si>
  <si>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</si>
  <si>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</si>
  <si>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</si>
  <si>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</si>
  <si>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</si>
  <si>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</si>
  <si>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</si>
  <si>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</si>
  <si>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</si>
  <si>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</si>
  <si>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</si>
  <si>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</si>
  <si>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</si>
  <si>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</si>
  <si>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</si>
  <si>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</si>
  <si>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</si>
  <si>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</si>
  <si>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</si>
  <si>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</si>
  <si>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</si>
  <si>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</si>
  <si>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</si>
  <si>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</si>
  <si>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</si>
  <si>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</si>
  <si>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</si>
  <si>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</si>
  <si>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</si>
  <si>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</si>
  <si>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</si>
  <si>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</si>
  <si>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</si>
  <si>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</si>
  <si>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</si>
  <si>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</si>
  <si>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</si>
  <si>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</si>
  <si>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</si>
  <si>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</si>
  <si>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</si>
  <si>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</si>
  <si>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</si>
  <si>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</si>
  <si>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</si>
  <si>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</si>
  <si>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</si>
  <si>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</si>
  <si>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</si>
  <si>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</si>
  <si>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</si>
  <si>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</si>
  <si>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</si>
  <si>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</si>
  <si>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</si>
  <si>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</si>
  <si>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</si>
  <si>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</si>
  <si>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</si>
  <si>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</si>
  <si>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</si>
  <si>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</si>
  <si>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</si>
  <si>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</si>
  <si>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</si>
  <si>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</si>
  <si>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</si>
  <si>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</si>
  <si>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</si>
  <si>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</si>
  <si>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</si>
  <si>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</si>
  <si>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</si>
  <si>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</si>
  <si>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</si>
  <si>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</si>
  <si>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</si>
  <si>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</si>
  <si>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</si>
  <si>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</si>
  <si>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</si>
  <si>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</si>
  <si>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</si>
  <si>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</si>
  <si>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</si>
  <si>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</si>
  <si>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</si>
  <si>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</si>
  <si>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</si>
  <si>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</si>
  <si>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</si>
  <si>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</si>
  <si>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</si>
  <si>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</si>
  <si>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</si>
  <si>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</si>
  <si>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</si>
  <si>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</si>
  <si>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</si>
  <si>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</si>
  <si>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</si>
  <si>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</si>
  <si>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</si>
  <si>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</si>
  <si>
    <t>Task 14/1</t>
  </si>
  <si>
    <t>Task 14/2</t>
  </si>
  <si>
    <t>Task 14/3</t>
  </si>
  <si>
    <t>Task 14/4</t>
  </si>
  <si>
    <t>Task 14/5</t>
  </si>
  <si>
    <t>Task 14/6</t>
  </si>
  <si>
    <t>Task 14/7</t>
  </si>
  <si>
    <t>Task 14/8</t>
  </si>
  <si>
    <t>Task 14/9</t>
  </si>
  <si>
    <t>Task 14/10</t>
  </si>
  <si>
    <t>Task 15/1</t>
  </si>
  <si>
    <t>Task 15/2</t>
  </si>
  <si>
    <t>Task 15/3</t>
  </si>
  <si>
    <t>Task 15/4</t>
  </si>
  <si>
    <t>Task 15/5</t>
  </si>
  <si>
    <t>Task 15/6</t>
  </si>
  <si>
    <t>Task 15/7</t>
  </si>
  <si>
    <t>Task 15/8</t>
  </si>
  <si>
    <t>Task 15/9</t>
  </si>
  <si>
    <t>Task 15/10</t>
  </si>
  <si>
    <t>Have plans that enable it to prepare for emergencies and take preventative or pre-emptive actions as required, and that:
a) are based on a robust risk assessment of foreseeable risks to the local area, informed by the National Security Risk Assessment (NSRA) and its Community Risk Registers;
b) contain supporting materials which reflect and embed Joint Emergency Service Interoperability Principles (JESIP);</t>
  </si>
  <si>
    <t>2 a,b</t>
  </si>
  <si>
    <t>2 c,d</t>
  </si>
  <si>
    <t>2 e, f</t>
  </si>
  <si>
    <t>2 g, h</t>
  </si>
  <si>
    <t>2 I, j</t>
  </si>
  <si>
    <t>6 a, b</t>
  </si>
  <si>
    <t>10 a, b</t>
  </si>
  <si>
    <t>c) align to other multi-agency plans, and where relevant meet legislative requirements. These plans may include those for Control of Major Accident Hazards (COMAH), Pipeline Safety Regulations (PSR) and Radiation (Emergency Preparedness and Public Information) Regulations (REPPIR);
d) have a clear activation and notification process for communicating with other Category 1 and 2 responders, organisations and the public, to enhance cross-border awareness and interoperability for preparedness, response and recovery arrangements;</t>
  </si>
  <si>
    <r>
      <rPr>
        <b/>
        <sz val="10"/>
        <color theme="1"/>
        <rFont val="Calibri"/>
        <family val="2"/>
        <scheme val="minor"/>
      </rPr>
      <t xml:space="preserve">To achieve this Fire Standard, a fire and rescue service must:
</t>
    </r>
    <r>
      <rPr>
        <sz val="10"/>
        <color theme="1"/>
        <rFont val="Calibri"/>
        <family val="2"/>
        <scheme val="minor"/>
      </rPr>
      <t>Align to all relevant Cabinet Office National Resilience Standards for Local Resilience Forums (LRFs)</t>
    </r>
  </si>
  <si>
    <t xml:space="preserve">e) have robust, embedded and flexible recovery management arrangements in place as detailed in the Local Recovery Management National Resilience Standard #13;
f) contain protocols aligned with the LRF protocols and guidance for leaders and practitioners about the establishment of recovery and coordination groups (RCGs) and managing activity between phases from response, recovery and to stand down; </t>
  </si>
  <si>
    <t>g) have clear, inclusive and agreed governance arrangements for both single-service and national resilience capabilities in line with the National Coordination and Advisory Framework (NCAF), including defined roles and responsibilities; 
h) evidence assurance of its resilience capabilities, validated by regular testing using a risk-based exercise programme, either as a single service or with other relevant responder organisations at operational, tactical and strategic levels;</t>
  </si>
  <si>
    <t>i) are reviewed and updated periodically with relevant partners; and
j) are classified in line with the Government Security Classifications dependent upon the nature of the plan and exist in a format that makes them accessible to relevant stakeholders when required.</t>
  </si>
  <si>
    <t>Collaborate with partners to develop site-specific emergency plans which are based on a shared and common understanding of local risks, associated planning assumptions and the NSRA;</t>
  </si>
  <si>
    <t>Recruit, train, develop and maintain a competent and professional workforce to enable the service to carry out its role in preparedness, response and recovery to emergencies;</t>
  </si>
  <si>
    <t>Have access to a suitable and secure system to enable it to share and make information available and accessible to partners and stakeholders, when required;</t>
  </si>
  <si>
    <t>Have business continuity plans (BCP) in place relating to all critical functions, that:
a) demonstrate a clear procedure for invoking the BCP and set out the core of a response to emergencies; and
b) are reviewed and exercised periodically</t>
  </si>
  <si>
    <t xml:space="preserve">As part of the response to an emergency contribute to the effective operation of a Strategic Co-ordination Centre (SCC) and Strategic Co-ordinating Group (SCG) and in line with National Resilience Standards #11 and #12. </t>
  </si>
  <si>
    <r>
      <rPr>
        <b/>
        <sz val="10"/>
        <color theme="1"/>
        <rFont val="Calibri"/>
        <family val="2"/>
        <scheme val="minor"/>
      </rPr>
      <t>To achieve this Fire Standard, a fire and rescue service should:
E</t>
    </r>
    <r>
      <rPr>
        <sz val="10"/>
        <color theme="1"/>
        <rFont val="Calibri"/>
        <family val="2"/>
        <scheme val="minor"/>
      </rPr>
      <t>vidence a clear rationale for the balance between generic and site-specific emergency planning for defined risks;</t>
    </r>
  </si>
  <si>
    <t>Adopt the principles of integrated emergency management to effectively anticipate and assess risks and prevent, prepare, respond and recover from emergencies;</t>
  </si>
  <si>
    <t>Develop plans which:
a) follow a common template, including use of action cards, diagrammatic instructions, detachable annexes and directories; and
b) include an escalation process to request additional involvement and support, such as mutual aid and national resilience capabilities.</t>
  </si>
  <si>
    <t>Optimise the opportunity to gather learning, such as debrief outcomes following emergency response, training or exercising and share them on the available systems, such as Joint Organisational Learning (JOL) and National Operational Learning (NOL);</t>
  </si>
  <si>
    <t>Have a process in place to act on any learning received from systems such as JOL and NOL to drive innovation and continuous improvement and enhance future performance;</t>
  </si>
  <si>
    <t>Maximise opportunities gained from supporting the National Fire Chiefs Council (NFCC) network by sharing learning and experiences, collaborating with others and contributing to the continual improvement of preparedness, response and recovery activities;</t>
  </si>
  <si>
    <t>Contribute and support appropriate national campaigns and initiatives, where resources are available.</t>
  </si>
  <si>
    <t>Align to all relevant Cabinet Office National Resilience Standards for Local Resilience Forums (LRFs)</t>
  </si>
  <si>
    <t>Is FRS fully compliant with this Criteria?</t>
  </si>
  <si>
    <t>Evidence a clear rationale for the balance between generic and site-specific emergency planning for defined risks;</t>
  </si>
  <si>
    <r>
      <t xml:space="preserve">To achieve this Fire Standard, a fire and rescue service may:
</t>
    </r>
    <r>
      <rPr>
        <sz val="10"/>
        <color theme="1"/>
        <rFont val="Calibri"/>
        <family val="2"/>
        <scheme val="minor"/>
      </rPr>
      <t>Share plans with other services or partners for independent peer review for continual improvement purposes.</t>
    </r>
  </si>
  <si>
    <t>Share plans with other services or partners for independent peer review for continual improvement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</si>
</sst>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sz val="10"/>
      <color theme="1"/>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rgb="FF002060"/>
        <bgColor indexed="64"/>
      </patternFill>
    </fill>
    <fill>
      <patternFill patternType="solid">
        <fgColor rgb="FF6598FF"/>
        <bgColor indexed="64"/>
      </patternFill>
    </fill>
    <fill>
      <patternFill patternType="solid">
        <fgColor rgb="FFD1E0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cellStyleXfs>
  <cellXfs count="94">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3" borderId="1" xfId="0" applyFill="1" applyBorder="1" applyAlignment="1">
      <alignment horizontal="center"/>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1" xfId="0" applyFont="1" applyFill="1" applyBorder="1" applyAlignment="1">
      <alignment vertical="center"/>
    </xf>
    <xf numFmtId="14" fontId="3" fillId="11"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8" borderId="4"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1" fillId="0" borderId="0" xfId="0" applyFont="1" applyAlignment="1">
      <alignment horizontal="left" vertical="center" wrapText="1"/>
    </xf>
    <xf numFmtId="0" fontId="3" fillId="10" borderId="2" xfId="0" applyFont="1" applyFill="1" applyBorder="1" applyAlignment="1">
      <alignment vertical="center"/>
    </xf>
    <xf numFmtId="0" fontId="0" fillId="0" borderId="2" xfId="0" applyBorder="1" applyAlignment="1">
      <alignment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7"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vertical="center"/>
    </xf>
    <xf numFmtId="14" fontId="0" fillId="0" borderId="8" xfId="0" applyNumberFormat="1" applyBorder="1" applyAlignment="1">
      <alignment horizontal="center" vertical="center"/>
    </xf>
    <xf numFmtId="0" fontId="3" fillId="8" borderId="6" xfId="0" applyFont="1" applyFill="1" applyBorder="1" applyAlignment="1">
      <alignment horizontal="center" vertical="center" wrapText="1"/>
    </xf>
    <xf numFmtId="0" fontId="3" fillId="11" borderId="3" xfId="0" applyFont="1" applyFill="1"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3" fillId="8" borderId="0" xfId="0" applyFont="1" applyFill="1" applyAlignment="1">
      <alignment vertical="center" wrapText="1"/>
    </xf>
    <xf numFmtId="0" fontId="3" fillId="8" borderId="13" xfId="0" applyFont="1" applyFill="1" applyBorder="1" applyAlignment="1">
      <alignment horizontal="center" vertical="center"/>
    </xf>
    <xf numFmtId="0" fontId="3" fillId="8" borderId="13" xfId="0" applyFont="1" applyFill="1" applyBorder="1" applyAlignment="1">
      <alignment horizontal="center" vertical="center" wrapText="1"/>
    </xf>
    <xf numFmtId="14" fontId="3" fillId="8" borderId="13" xfId="0" applyNumberFormat="1" applyFont="1" applyFill="1" applyBorder="1" applyAlignment="1">
      <alignment horizontal="center" vertical="center"/>
    </xf>
    <xf numFmtId="0" fontId="0" fillId="12" borderId="9" xfId="0" applyFill="1" applyBorder="1" applyAlignment="1">
      <alignment horizontal="center" vertical="center"/>
    </xf>
    <xf numFmtId="0" fontId="0" fillId="12" borderId="9" xfId="0" applyFill="1" applyBorder="1" applyAlignment="1">
      <alignment horizontal="center" vertical="center" wrapText="1"/>
    </xf>
    <xf numFmtId="0" fontId="0" fillId="12" borderId="9" xfId="0" applyFill="1" applyBorder="1" applyAlignment="1">
      <alignment vertical="center"/>
    </xf>
    <xf numFmtId="14" fontId="0" fillId="12" borderId="9" xfId="0" applyNumberFormat="1" applyFill="1" applyBorder="1" applyAlignment="1">
      <alignment horizontal="center" vertical="center"/>
    </xf>
    <xf numFmtId="0" fontId="0" fillId="0" borderId="12" xfId="0" applyBorder="1" applyAlignment="1">
      <alignment vertical="center"/>
    </xf>
    <xf numFmtId="0" fontId="0" fillId="0" borderId="9" xfId="0" applyBorder="1" applyAlignment="1">
      <alignment horizontal="center" vertical="center"/>
    </xf>
    <xf numFmtId="0" fontId="0" fillId="0" borderId="9" xfId="0" applyBorder="1" applyAlignment="1">
      <alignment horizontal="center" vertical="center" wrapText="1"/>
    </xf>
    <xf numFmtId="14" fontId="0" fillId="0" borderId="9" xfId="0" applyNumberFormat="1" applyBorder="1" applyAlignment="1">
      <alignment horizontal="center" vertical="center"/>
    </xf>
    <xf numFmtId="0" fontId="0" fillId="9" borderId="12" xfId="0" applyFill="1" applyBorder="1" applyAlignment="1">
      <alignment vertical="center"/>
    </xf>
    <xf numFmtId="0" fontId="0" fillId="9" borderId="9" xfId="0" applyFill="1" applyBorder="1" applyAlignment="1">
      <alignment horizontal="center" vertical="center"/>
    </xf>
    <xf numFmtId="0" fontId="0" fillId="9" borderId="9" xfId="0" applyFill="1" applyBorder="1" applyAlignment="1">
      <alignment horizontal="center" vertical="center" wrapText="1"/>
    </xf>
    <xf numFmtId="0" fontId="0" fillId="9" borderId="9" xfId="0" applyFill="1" applyBorder="1" applyAlignment="1">
      <alignment vertical="center"/>
    </xf>
    <xf numFmtId="14" fontId="0" fillId="9" borderId="9" xfId="0" applyNumberFormat="1" applyFill="1" applyBorder="1" applyAlignment="1">
      <alignment horizontal="center" vertical="center"/>
    </xf>
    <xf numFmtId="0" fontId="0" fillId="0" borderId="0" xfId="0" applyAlignment="1">
      <alignment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2" borderId="5"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0" fillId="9" borderId="1" xfId="0" applyFill="1" applyBorder="1" applyAlignment="1">
      <alignment vertical="center"/>
    </xf>
    <xf numFmtId="0" fontId="3" fillId="8" borderId="22" xfId="0" applyFont="1" applyFill="1" applyBorder="1" applyAlignment="1">
      <alignment horizontal="center" vertical="center"/>
    </xf>
    <xf numFmtId="0" fontId="3" fillId="8" borderId="23" xfId="0" applyFont="1" applyFill="1" applyBorder="1" applyAlignment="1">
      <alignment horizontal="center" vertical="center" wrapText="1"/>
    </xf>
    <xf numFmtId="0" fontId="1" fillId="6" borderId="24" xfId="0" applyFont="1" applyFill="1" applyBorder="1" applyAlignment="1">
      <alignment horizontal="center" vertical="center"/>
    </xf>
    <xf numFmtId="0" fontId="1" fillId="6" borderId="25" xfId="0" applyFont="1" applyFill="1" applyBorder="1" applyAlignment="1">
      <alignment horizontal="center" vertical="center"/>
    </xf>
    <xf numFmtId="0" fontId="1" fillId="6" borderId="26" xfId="0" applyFont="1" applyFill="1" applyBorder="1" applyAlignment="1">
      <alignment vertical="center"/>
    </xf>
    <xf numFmtId="0" fontId="6" fillId="15" borderId="11" xfId="0" applyFont="1" applyFill="1" applyBorder="1" applyAlignment="1">
      <alignment horizontal="left" vertical="center"/>
    </xf>
    <xf numFmtId="0" fontId="8"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7" fillId="16" borderId="11" xfId="0" applyFont="1" applyFill="1" applyBorder="1" applyAlignment="1" applyProtection="1">
      <alignment horizontal="left" vertical="center"/>
      <protection locked="0"/>
    </xf>
    <xf numFmtId="0" fontId="5" fillId="14" borderId="11" xfId="0" applyFont="1" applyFill="1" applyBorder="1" applyAlignment="1">
      <alignment horizontal="center" vertical="center"/>
    </xf>
  </cellXfs>
  <cellStyles count="1">
    <cellStyle name="Normal" xfId="0" builtinId="0"/>
  </cellStyles>
  <dxfs count="424">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s>
  <tableStyles count="0" defaultTableStyle="TableStyleMedium2" defaultPivotStyle="PivotStyleLight16"/>
  <colors>
    <mruColors>
      <color rgb="FFFFCCFF"/>
      <color rgb="FFFF99FF"/>
      <color rgb="FFD1E0FF"/>
      <color rgb="FF6598FF"/>
      <color rgb="FFFF3300"/>
      <color rgb="FF92D050"/>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Dashboard!$I$12:$K$12</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Dashboard!$I$13:$K$13</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Dashboard!$I$31:$K$31</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Fully Compliant</c:v>
                </c:pt>
                <c:pt idx="1">
                  <c:v>Partial Compliant</c:v>
                </c:pt>
                <c:pt idx="2">
                  <c:v>Non compliant</c:v>
                </c:pt>
              </c:strCache>
            </c:strRef>
          </c:cat>
          <c:val>
            <c:numRef>
              <c:f>Lists!$E$10:$E$12</c:f>
              <c:numCache>
                <c:formatCode>General</c:formatCode>
                <c:ptCount val="3"/>
                <c:pt idx="0">
                  <c:v>19</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16</xdr:col>
      <xdr:colOff>85725</xdr:colOff>
      <xdr:row>50</xdr:row>
      <xdr:rowOff>38100</xdr:rowOff>
    </xdr:to>
    <xdr:sp macro="" textlink="">
      <xdr:nvSpPr>
        <xdr:cNvPr id="2" name="TextBox 1">
          <a:extLst>
            <a:ext uri="{FF2B5EF4-FFF2-40B4-BE49-F238E27FC236}">
              <a16:creationId xmlns:a16="http://schemas.microsoft.com/office/drawing/2014/main" id="{38103B66-8330-42B4-8B00-7A513ED40108}"/>
            </a:ext>
          </a:extLst>
        </xdr:cNvPr>
        <xdr:cNvSpPr txBox="1"/>
      </xdr:nvSpPr>
      <xdr:spPr>
        <a:xfrm>
          <a:off x="0" y="9525"/>
          <a:ext cx="9839325" cy="923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Introduction</a:t>
          </a:r>
        </a:p>
        <a:p>
          <a:r>
            <a:rPr lang="en-GB" sz="1100"/>
            <a:t>This spreadsheet has been created</a:t>
          </a:r>
          <a:r>
            <a:rPr lang="en-GB" sz="1100" baseline="0"/>
            <a:t>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baseline="0"/>
        </a:p>
        <a:p>
          <a:r>
            <a:rPr lang="en-GB" sz="1100" baseline="0"/>
            <a:t>The spreadsheet is inteded to used to assist FRS with their planning and implementation, but it will also provide useful evidence for HMICFRS inspections. Time-stamped versions of this spreadsheet will show progress being made with individual action points over time. The Dashboard provides a pictorial overview of the level of compliance.</a:t>
          </a:r>
        </a:p>
        <a:p>
          <a:endParaRPr lang="en-GB" sz="1100" baseline="0"/>
        </a:p>
        <a:p>
          <a:r>
            <a:rPr lang="en-GB" sz="1100" baseline="0"/>
            <a:t>The spreadsheet is a tool that is intended to assist services and they are therefore free to make any changes they wish in order to aid their planning and implementation of this Standard.</a:t>
          </a:r>
        </a:p>
        <a:p>
          <a:endParaRPr lang="en-GB" sz="1100" baseline="0"/>
        </a:p>
        <a:p>
          <a:r>
            <a:rPr lang="en-GB" sz="1100" b="1" baseline="0"/>
            <a:t>Instructions for Use</a:t>
          </a:r>
          <a:endParaRPr lang="en-GB" sz="1100" b="0" baseline="0"/>
        </a:p>
        <a:p>
          <a:r>
            <a:rPr lang="en-GB" sz="1100" b="0" baseline="0"/>
            <a:t>The spreadsheet has been set-up to record actions for each Criteria listed in the 'To Achieve...' section of the Fire Standard.</a:t>
          </a:r>
        </a:p>
        <a:p>
          <a:endParaRPr lang="en-GB" sz="1100" b="0" baseline="0"/>
        </a:p>
        <a:p>
          <a:r>
            <a:rPr lang="en-GB" sz="1100" b="1" baseline="0"/>
            <a:t>Criteria Tabs</a:t>
          </a:r>
        </a:p>
        <a:p>
          <a:r>
            <a:rPr lang="en-GB" sz="1100" b="0" baseline="0"/>
            <a:t>1. Move to the Tab for Criteria 1. In column A, define the work that needs to be done to achieve complaince with the criteria (tasks). The template provides for up to 10 actions/tasks to be added, but further rows can be added to the table as required (down to row 50, after which some formulas on the Dashboard will stop working). Overtype 'Task 1/1' with an actual action/task. Even work that has already been completed can be recorded here to show the extend of the work that was carried-out.</a:t>
          </a:r>
        </a:p>
        <a:p>
          <a:endParaRPr lang="en-GB" sz="1100" b="0" baseline="0"/>
        </a:p>
        <a:p>
          <a:r>
            <a:rPr lang="en-GB" sz="1100" b="0" baseline="0"/>
            <a:t>2. In Column B, set the Priority for the action. Select high, medium or low from the drop-down list. Some tasks will be considered to be a higher priority than others, and this information will allow FRS to plan work to address high priority matters first. Lower priority matters can be addressed later.</a:t>
          </a:r>
        </a:p>
        <a:p>
          <a:endParaRPr lang="en-GB" sz="1100" b="0" baseline="0"/>
        </a:p>
        <a:p>
          <a:r>
            <a:rPr lang="en-GB" sz="1100" b="0" baseline="0"/>
            <a:t>3. In Column C, record the Impact that the Action will have on complaince. </a:t>
          </a:r>
          <a:r>
            <a:rPr lang="en-GB" sz="1100" b="0" baseline="0">
              <a:solidFill>
                <a:schemeClr val="dk1"/>
              </a:solidFill>
              <a:effectLst/>
              <a:latin typeface="+mn-lt"/>
              <a:ea typeface="+mn-ea"/>
              <a:cs typeface="+mn-cs"/>
            </a:rPr>
            <a:t>Select high, medium or low from the drop-down list. To progress an action plan in a timely manner, FRS may choose to address tasks likely to have the greatest impact first, alghough this information must also be considered in conjunction with the Priority (Column B).</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4. In Column D, the level of compliance for each task should be recorded in the drop-down list. If the task requires new work and no progress has yet been made, then the task should be recorded as Non-compliant. If some work has been completed but the task is incomplete, then the the task should be recorded as Partially Compliant. And if all work is complete, the task should be recorded as Fully Compliant.</a:t>
          </a:r>
        </a:p>
        <a:p>
          <a:endParaRPr lang="en-GB" sz="1100" b="0" baseline="0">
            <a:solidFill>
              <a:schemeClr val="dk1"/>
            </a:solidFill>
            <a:effectLst/>
            <a:latin typeface="+mn-lt"/>
            <a:ea typeface="+mn-ea"/>
            <a:cs typeface="+mn-cs"/>
          </a:endParaRPr>
        </a:p>
        <a:p>
          <a:r>
            <a:rPr lang="en-GB" sz="1100" b="0"/>
            <a:t>5. The cell in D2 will automatically</a:t>
          </a:r>
          <a:r>
            <a:rPr lang="en-GB" sz="1100" b="0" baseline="0"/>
            <a:t> update to reflect the lowest level of complaince that exists in the task below. This information is then used to populate the 'Overall Complaince' graph at the top of the Dashboard.</a:t>
          </a:r>
        </a:p>
        <a:p>
          <a:endParaRPr lang="en-GB" sz="1100" b="0" baseline="0"/>
        </a:p>
        <a:p>
          <a:r>
            <a:rPr lang="en-GB" sz="1100" b="0" baseline="0"/>
            <a:t>6. Repeat the process for each Criteria tab.</a:t>
          </a:r>
        </a:p>
        <a:p>
          <a:endParaRPr lang="en-GB" sz="1100" b="0" baseline="0"/>
        </a:p>
        <a:p>
          <a:r>
            <a:rPr lang="en-GB" sz="1100" b="1" baseline="0"/>
            <a:t>Dashboard</a:t>
          </a:r>
          <a:endParaRPr lang="en-GB" sz="1100" b="0" baseline="0"/>
        </a:p>
        <a:p>
          <a:r>
            <a:rPr lang="en-GB" sz="1100" b="0" baseline="0"/>
            <a:t>1. The Dashboard sheet has been locked (protected) to prevent accidental changes being made to formula. However, competent users can unprotect the sheet and make changes as required.</a:t>
          </a:r>
        </a:p>
        <a:p>
          <a:endParaRPr lang="en-GB" sz="1100" b="0" baseline="0"/>
        </a:p>
        <a:p>
          <a:r>
            <a:rPr lang="en-GB" sz="1100" b="0" baseline="0"/>
            <a:t>2. Only cells C4 to C7 allow data to be entered on the Dashboard, without unprotecting the sheet.</a:t>
          </a:r>
        </a:p>
        <a:p>
          <a:endParaRPr lang="en-GB" sz="1100" b="0" baseline="0"/>
        </a:p>
        <a:p>
          <a:r>
            <a:rPr lang="en-GB" sz="1100" b="0" baseline="0"/>
            <a:t>3. The Dashboard provides a summary view of the state of compliance against the standard. If versions are recorded over time, they will illustrate the progress being made. Easrly versions are likely to show high levels of non-compliance, with much work to be done. But later versions should show more tasks complete, with fewer outstanding. The doughnut graphs should change from Red, to Amber to Green over time. </a:t>
          </a:r>
        </a:p>
        <a:p>
          <a:endParaRPr lang="en-GB" sz="1100" b="0" baseline="0"/>
        </a:p>
        <a:p>
          <a:r>
            <a:rPr lang="en-GB" sz="1100" b="0" baseline="0"/>
            <a:t>4. The most significant graph on the Dashboard is the 'Overall Compliance' graph at the top. It provides an 'at a glance' overview of the state of complaince with the standard. It provides a summary of data in cell D2 on each criteria tab. For senior managers, this single graph provides the simplest indication of the state of play.</a:t>
          </a:r>
        </a:p>
        <a:p>
          <a:endParaRPr lang="en-GB" sz="1100" b="0" baseline="0"/>
        </a:p>
        <a:p>
          <a:r>
            <a:rPr lang="en-GB" sz="1100" b="1" baseline="0"/>
            <a:t>Hidden Lists Tab</a:t>
          </a:r>
          <a:endParaRPr lang="en-GB" sz="1100" b="0" baseline="0"/>
        </a:p>
        <a:p>
          <a:r>
            <a:rPr lang="en-GB" sz="1100" b="0" baseline="0"/>
            <a:t>There is one hidden tab on the spreadsheet which can be revealed if necessary by 'Unhiding' (right click on the tabs). It contains the data used in drop-down lists and is also used to collate some data used for graphs. The information on this sheet should not normally need to be altered, which is why the tab is normally hidden from view.</a:t>
          </a:r>
          <a:endParaRPr lang="en-GB" sz="1100" b="1"/>
        </a:p>
      </xdr:txBody>
    </xdr:sp>
    <xdr:clientData/>
  </xdr:twoCellAnchor>
  <xdr:twoCellAnchor>
    <xdr:from>
      <xdr:col>0</xdr:col>
      <xdr:colOff>0</xdr:colOff>
      <xdr:row>0</xdr:row>
      <xdr:rowOff>0</xdr:rowOff>
    </xdr:from>
    <xdr:to>
      <xdr:col>18</xdr:col>
      <xdr:colOff>390525</xdr:colOff>
      <xdr:row>69</xdr:row>
      <xdr:rowOff>104775</xdr:rowOff>
    </xdr:to>
    <xdr:sp macro="" textlink="">
      <xdr:nvSpPr>
        <xdr:cNvPr id="5" name="TextBox 4">
          <a:extLst>
            <a:ext uri="{FF2B5EF4-FFF2-40B4-BE49-F238E27FC236}">
              <a16:creationId xmlns:a16="http://schemas.microsoft.com/office/drawing/2014/main" id="{7DFD076E-48BB-457F-A780-FF243DDA4D15}"/>
            </a:ext>
          </a:extLst>
        </xdr:cNvPr>
        <xdr:cNvSpPr txBox="1"/>
      </xdr:nvSpPr>
      <xdr:spPr>
        <a:xfrm>
          <a:off x="0" y="0"/>
          <a:ext cx="11363325" cy="1259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a:t>
          </a:r>
          <a:r>
            <a:rPr lang="en-GB" sz="1200" b="1">
              <a:solidFill>
                <a:schemeClr val="dk1"/>
              </a:solidFill>
              <a:effectLst/>
              <a:latin typeface="+mn-lt"/>
              <a:ea typeface="+mn-ea"/>
              <a:cs typeface="+mn-cs"/>
            </a:rPr>
            <a:t>ntroduction</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This spreadsheet has been created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is intended to be used to assist services with their planning and implementation, but it will also provide useful evidence for HMICFRS inspections. It is a tool that is intended to assist services and they are therefore free to make any changes they wish to aid their planning and implementation of this Standard.</a:t>
          </a:r>
        </a:p>
        <a:p>
          <a:r>
            <a:rPr lang="en-GB" sz="1200">
              <a:solidFill>
                <a:schemeClr val="dk1"/>
              </a:solidFill>
              <a:effectLst/>
              <a:latin typeface="+mn-lt"/>
              <a:ea typeface="+mn-ea"/>
              <a:cs typeface="+mn-cs"/>
            </a:rPr>
            <a:t>Services can create time-stamped versions of this spreadsheet which will help them to show progress being made with individual action points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Dashboard provides a pictorial overview of the level of compliance and may support services with strategic level reporting. </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Instructions for Use</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has been set-up to record actions for each Criteria listed in the 'To Achieve this Fire Standard' section of the Fire Standard.</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Dashboard</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The Dashboard sheet has been locked (protected) to prevent accidental changes being made to formula. Only cells C4 to C7 allow data to be entered on the Dashboard, without unprotecting the sheet. Competent users can unprotect the sheet and make changes as required. The password to unlock the sheet is: FireStandards.</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The Dashboard provides a summary view of the state of compliance against the standard. If versions are recorded over time, they will illustrate the progress being made. Early versions are likely to show high levels of non-compliance, with much work to be done. But later versions should show more tasks complete, with fewer outstanding. The doughnut graphs should change from Red, to Amber to Green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The most significant graph on the Dashboard is the 'Overall Compliance' graph at the top. It provides an 'at a glance' overview of the state of compliance with the standard. It provides a summary of data in cell D2 on each criteria tab. For senior managers, this single graph provides the simplest indication of the state of play.</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Criteria Tabs</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Move to the Tab for Criteria 1.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In column A, you will need to define each task/action that needs to be completed to achieve compliance with the criteria. The template provides for up to 10 actions/tasks to be added, but further rows can be added to the table as required (down to row 50, after which some formulas on the Dashboard will stop working).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In Column A, overtype 'Task 1/1' with your defined task/action. Even work that has already been completed can be recorded here to show the extent of the work that was carried out.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4. In Column B, set the Priority for the action. Select high, medium or low from the drop-down list. You may decide that some tasks will be a higher priority than others, and this information will allow you to plan work to address high priority matters first. Lower priority matters can be addressed later. These priorities will be subjective and will be for you and your service to agree upon.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5. In Column C, record the Impact that the task/action will have on compliance. Select high, medium or low from the drop-down list. To progress an action plan in a timely manner, services may choose to address tasks likely to have the greatest impact first, although this information must also be considered in conjunction with the Priority (Column B).</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6. In Column D, the level of compliance for each task should be recorded in the drop-down list:</a:t>
          </a:r>
        </a:p>
        <a:p>
          <a:endParaRPr lang="en-GB" sz="1200">
            <a:solidFill>
              <a:schemeClr val="dk1"/>
            </a:solidFill>
            <a:effectLst/>
            <a:latin typeface="+mn-lt"/>
            <a:ea typeface="+mn-ea"/>
            <a:cs typeface="+mn-cs"/>
          </a:endParaRPr>
        </a:p>
        <a:p>
          <a:pPr lvl="1"/>
          <a:r>
            <a:rPr lang="en-GB" sz="1200">
              <a:solidFill>
                <a:schemeClr val="dk1"/>
              </a:solidFill>
              <a:effectLst/>
              <a:latin typeface="+mn-lt"/>
              <a:ea typeface="+mn-ea"/>
              <a:cs typeface="+mn-cs"/>
            </a:rPr>
            <a:t>a. If the task requires new work and no progress has yet been made, then the task should be recorded as ‘Non-Compliant’;</a:t>
          </a:r>
        </a:p>
        <a:p>
          <a:pPr lvl="1"/>
          <a:r>
            <a:rPr lang="en-GB" sz="1200">
              <a:solidFill>
                <a:schemeClr val="dk1"/>
              </a:solidFill>
              <a:effectLst/>
              <a:latin typeface="+mn-lt"/>
              <a:ea typeface="+mn-ea"/>
              <a:cs typeface="+mn-cs"/>
            </a:rPr>
            <a:t>b. If some work has been completed but the task is incomplete, then the task should be recorded as ‘Partially Compliant’; and </a:t>
          </a:r>
        </a:p>
        <a:p>
          <a:pPr lvl="1"/>
          <a:r>
            <a:rPr lang="en-GB" sz="1200">
              <a:solidFill>
                <a:schemeClr val="dk1"/>
              </a:solidFill>
              <a:effectLst/>
              <a:latin typeface="+mn-lt"/>
              <a:ea typeface="+mn-ea"/>
              <a:cs typeface="+mn-cs"/>
            </a:rPr>
            <a:t>c. If all work is complete, the task should be recorded as ‘Fully Compliant’.</a:t>
          </a:r>
        </a:p>
        <a:p>
          <a:pPr lvl="1"/>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7. The cell in D2 will automatically update to reflect the lowest level of compliance that exists in the task below. This information is then used to populate the 'Overall Compliance' graph at the top of the Dashboard.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8. Repeat the process for each Criteria tab.</a:t>
          </a:r>
        </a:p>
        <a:p>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Hidden Lists Tab</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There is one hidden tab on the spreadsheet which can be revealed, if necessary, by 'Unhiding' (right click on the tabs). It contains the data used in drop-down lists and is also used to collate some data used for graphs.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information on this sheet should not need to be altered, which is why the tab is hidden from view.</a:t>
          </a:r>
        </a:p>
        <a:p>
          <a:endParaRPr lang="en-GB" sz="1200">
            <a:solidFill>
              <a:schemeClr val="dk1"/>
            </a:solidFill>
            <a:effectLst/>
            <a:latin typeface="+mn-lt"/>
            <a:ea typeface="+mn-ea"/>
            <a:cs typeface="+mn-cs"/>
          </a:endParaRPr>
        </a:p>
        <a:p>
          <a:r>
            <a:rPr lang="en-GB" sz="1100" b="1" baseline="0">
              <a:solidFill>
                <a:schemeClr val="dk1"/>
              </a:solidFill>
              <a:effectLst/>
              <a:latin typeface="+mn-lt"/>
              <a:ea typeface="+mn-ea"/>
              <a:cs typeface="+mn-cs"/>
            </a:rPr>
            <a:t>Worked example</a:t>
          </a:r>
          <a:endParaRPr lang="en-GB" sz="1200">
            <a:effectLst/>
          </a:endParaRPr>
        </a:p>
        <a:p>
          <a:r>
            <a:rPr lang="en-GB" sz="1100" b="0" baseline="0">
              <a:solidFill>
                <a:schemeClr val="dk1"/>
              </a:solidFill>
              <a:effectLst/>
              <a:latin typeface="+mn-lt"/>
              <a:ea typeface="+mn-ea"/>
              <a:cs typeface="+mn-cs"/>
            </a:rPr>
            <a:t>The final tab on the sheet is a worked example put together by the subject matter experts involved in the development of the Fire Standard, it can be used as additional guidance for services when populating the implementation tool. This is only guidance to suggest what a service may consider in order to have processes in place to work toward achieving the Fire Standard. The onus remains with the service to formulate a robust strategy, decide complete relevant actions and put mechanisms in place to achieve the Fire Standard. </a:t>
          </a:r>
          <a:endParaRPr lang="en-GB" sz="1200">
            <a:effectLst/>
          </a:endParaRPr>
        </a:p>
        <a:p>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48658</xdr:colOff>
      <xdr:row>11</xdr:row>
      <xdr:rowOff>104568</xdr:rowOff>
    </xdr:from>
    <xdr:to>
      <xdr:col>11</xdr:col>
      <xdr:colOff>609391</xdr:colOff>
      <xdr:row>11</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13</xdr:row>
      <xdr:rowOff>129409</xdr:rowOff>
    </xdr:from>
    <xdr:to>
      <xdr:col>12</xdr:col>
      <xdr:colOff>2251</xdr:colOff>
      <xdr:row>13</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14</xdr:row>
      <xdr:rowOff>56731</xdr:rowOff>
    </xdr:from>
    <xdr:to>
      <xdr:col>12</xdr:col>
      <xdr:colOff>3512</xdr:colOff>
      <xdr:row>14</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15</xdr:row>
      <xdr:rowOff>99804</xdr:rowOff>
    </xdr:from>
    <xdr:to>
      <xdr:col>11</xdr:col>
      <xdr:colOff>608121</xdr:colOff>
      <xdr:row>15</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16</xdr:row>
      <xdr:rowOff>154266</xdr:rowOff>
    </xdr:from>
    <xdr:to>
      <xdr:col>12</xdr:col>
      <xdr:colOff>5770</xdr:colOff>
      <xdr:row>16</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17</xdr:row>
      <xdr:rowOff>73712</xdr:rowOff>
    </xdr:from>
    <xdr:to>
      <xdr:col>12</xdr:col>
      <xdr:colOff>2251</xdr:colOff>
      <xdr:row>17</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46795</xdr:colOff>
      <xdr:row>18</xdr:row>
      <xdr:rowOff>123825</xdr:rowOff>
    </xdr:from>
    <xdr:to>
      <xdr:col>11</xdr:col>
      <xdr:colOff>591557</xdr:colOff>
      <xdr:row>18</xdr:row>
      <xdr:rowOff>663825</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55077</xdr:colOff>
      <xdr:row>19</xdr:row>
      <xdr:rowOff>108087</xdr:rowOff>
    </xdr:from>
    <xdr:to>
      <xdr:col>11</xdr:col>
      <xdr:colOff>590315</xdr:colOff>
      <xdr:row>19</xdr:row>
      <xdr:rowOff>648087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20</xdr:row>
      <xdr:rowOff>95042</xdr:rowOff>
    </xdr:from>
    <xdr:to>
      <xdr:col>11</xdr:col>
      <xdr:colOff>590316</xdr:colOff>
      <xdr:row>20</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21</xdr:row>
      <xdr:rowOff>115128</xdr:rowOff>
    </xdr:from>
    <xdr:to>
      <xdr:col>11</xdr:col>
      <xdr:colOff>582033</xdr:colOff>
      <xdr:row>21</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12</xdr:row>
      <xdr:rowOff>101046</xdr:rowOff>
    </xdr:from>
    <xdr:to>
      <xdr:col>11</xdr:col>
      <xdr:colOff>598598</xdr:colOff>
      <xdr:row>12</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30</xdr:row>
      <xdr:rowOff>112847</xdr:rowOff>
    </xdr:from>
    <xdr:to>
      <xdr:col>11</xdr:col>
      <xdr:colOff>582033</xdr:colOff>
      <xdr:row>30</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209551</xdr:colOff>
      <xdr:row>1</xdr:row>
      <xdr:rowOff>163719</xdr:rowOff>
    </xdr:from>
    <xdr:to>
      <xdr:col>8</xdr:col>
      <xdr:colOff>286371</xdr:colOff>
      <xdr:row>2</xdr:row>
      <xdr:rowOff>85725</xdr:rowOff>
    </xdr:to>
    <xdr:sp macro="" textlink="">
      <xdr:nvSpPr>
        <xdr:cNvPr id="3" name="TextBox 2">
          <a:extLst>
            <a:ext uri="{FF2B5EF4-FFF2-40B4-BE49-F238E27FC236}">
              <a16:creationId xmlns:a16="http://schemas.microsoft.com/office/drawing/2014/main" id="{97F6DB0D-C171-482A-A716-43752FA2EC47}"/>
            </a:ext>
          </a:extLst>
        </xdr:cNvPr>
        <xdr:cNvSpPr txBox="1"/>
      </xdr:nvSpPr>
      <xdr:spPr>
        <a:xfrm>
          <a:off x="4581526" y="392319"/>
          <a:ext cx="3734420" cy="8459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600" b="1" baseline="0"/>
            <a:t>EMERGENCY PREPAREDNESS AND RESILIENCE FIRE STANDARD</a:t>
          </a:r>
        </a:p>
        <a:p>
          <a:pPr algn="ctr"/>
          <a:r>
            <a:rPr lang="en-GB" sz="1600" b="1" baseline="0"/>
            <a:t>IMPLEMENTATION TOOL</a:t>
          </a:r>
          <a:endParaRPr lang="en-GB" sz="1600" b="1"/>
        </a:p>
      </xdr:txBody>
    </xdr:sp>
    <xdr:clientData/>
  </xdr:twoCellAnchor>
  <xdr:twoCellAnchor>
    <xdr:from>
      <xdr:col>7</xdr:col>
      <xdr:colOff>33129</xdr:colOff>
      <xdr:row>4</xdr:row>
      <xdr:rowOff>121960</xdr:rowOff>
    </xdr:from>
    <xdr:to>
      <xdr:col>12</xdr:col>
      <xdr:colOff>112436</xdr:colOff>
      <xdr:row>7</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42033</xdr:colOff>
      <xdr:row>22</xdr:row>
      <xdr:rowOff>96078</xdr:rowOff>
    </xdr:from>
    <xdr:to>
      <xdr:col>11</xdr:col>
      <xdr:colOff>582033</xdr:colOff>
      <xdr:row>22</xdr:row>
      <xdr:rowOff>640840</xdr:rowOff>
    </xdr:to>
    <xdr:graphicFrame macro="">
      <xdr:nvGraphicFramePr>
        <xdr:cNvPr id="17" name="Chart 16">
          <a:extLst>
            <a:ext uri="{FF2B5EF4-FFF2-40B4-BE49-F238E27FC236}">
              <a16:creationId xmlns:a16="http://schemas.microsoft.com/office/drawing/2014/main" id="{E4294701-171C-4945-B866-AFB1A39F29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32508</xdr:colOff>
      <xdr:row>23</xdr:row>
      <xdr:rowOff>134178</xdr:rowOff>
    </xdr:from>
    <xdr:to>
      <xdr:col>11</xdr:col>
      <xdr:colOff>572508</xdr:colOff>
      <xdr:row>23</xdr:row>
      <xdr:rowOff>678940</xdr:rowOff>
    </xdr:to>
    <xdr:graphicFrame macro="">
      <xdr:nvGraphicFramePr>
        <xdr:cNvPr id="18" name="Chart 17">
          <a:extLst>
            <a:ext uri="{FF2B5EF4-FFF2-40B4-BE49-F238E27FC236}">
              <a16:creationId xmlns:a16="http://schemas.microsoft.com/office/drawing/2014/main" id="{1A26E61D-C7EC-40D6-B3BD-30CCA222CD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32508</xdr:colOff>
      <xdr:row>24</xdr:row>
      <xdr:rowOff>105603</xdr:rowOff>
    </xdr:from>
    <xdr:to>
      <xdr:col>11</xdr:col>
      <xdr:colOff>572508</xdr:colOff>
      <xdr:row>24</xdr:row>
      <xdr:rowOff>650365</xdr:rowOff>
    </xdr:to>
    <xdr:graphicFrame macro="">
      <xdr:nvGraphicFramePr>
        <xdr:cNvPr id="19" name="Chart 18">
          <a:extLst>
            <a:ext uri="{FF2B5EF4-FFF2-40B4-BE49-F238E27FC236}">
              <a16:creationId xmlns:a16="http://schemas.microsoft.com/office/drawing/2014/main" id="{6D566F2E-202C-4DEB-B9C2-1896E7F458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32508</xdr:colOff>
      <xdr:row>25</xdr:row>
      <xdr:rowOff>115128</xdr:rowOff>
    </xdr:from>
    <xdr:to>
      <xdr:col>11</xdr:col>
      <xdr:colOff>572508</xdr:colOff>
      <xdr:row>25</xdr:row>
      <xdr:rowOff>659890</xdr:rowOff>
    </xdr:to>
    <xdr:graphicFrame macro="">
      <xdr:nvGraphicFramePr>
        <xdr:cNvPr id="22" name="Chart 21">
          <a:extLst>
            <a:ext uri="{FF2B5EF4-FFF2-40B4-BE49-F238E27FC236}">
              <a16:creationId xmlns:a16="http://schemas.microsoft.com/office/drawing/2014/main" id="{F96F57F9-0C62-4DA9-A3B8-ED025D3D9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32508</xdr:colOff>
      <xdr:row>26</xdr:row>
      <xdr:rowOff>105603</xdr:rowOff>
    </xdr:from>
    <xdr:to>
      <xdr:col>11</xdr:col>
      <xdr:colOff>572508</xdr:colOff>
      <xdr:row>26</xdr:row>
      <xdr:rowOff>650365</xdr:rowOff>
    </xdr:to>
    <xdr:graphicFrame macro="">
      <xdr:nvGraphicFramePr>
        <xdr:cNvPr id="23" name="Chart 22">
          <a:extLst>
            <a:ext uri="{FF2B5EF4-FFF2-40B4-BE49-F238E27FC236}">
              <a16:creationId xmlns:a16="http://schemas.microsoft.com/office/drawing/2014/main" id="{1A57CE7C-2464-47C3-A76B-E5B418B82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32508</xdr:colOff>
      <xdr:row>27</xdr:row>
      <xdr:rowOff>96078</xdr:rowOff>
    </xdr:from>
    <xdr:to>
      <xdr:col>11</xdr:col>
      <xdr:colOff>572508</xdr:colOff>
      <xdr:row>27</xdr:row>
      <xdr:rowOff>640840</xdr:rowOff>
    </xdr:to>
    <xdr:graphicFrame macro="">
      <xdr:nvGraphicFramePr>
        <xdr:cNvPr id="24" name="Chart 23">
          <a:extLst>
            <a:ext uri="{FF2B5EF4-FFF2-40B4-BE49-F238E27FC236}">
              <a16:creationId xmlns:a16="http://schemas.microsoft.com/office/drawing/2014/main" id="{6F7F4898-B4B4-4C52-A5EF-0F42FC2E39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32508</xdr:colOff>
      <xdr:row>28</xdr:row>
      <xdr:rowOff>105603</xdr:rowOff>
    </xdr:from>
    <xdr:to>
      <xdr:col>11</xdr:col>
      <xdr:colOff>572508</xdr:colOff>
      <xdr:row>28</xdr:row>
      <xdr:rowOff>650365</xdr:rowOff>
    </xdr:to>
    <xdr:graphicFrame macro="">
      <xdr:nvGraphicFramePr>
        <xdr:cNvPr id="26" name="Chart 25">
          <a:extLst>
            <a:ext uri="{FF2B5EF4-FFF2-40B4-BE49-F238E27FC236}">
              <a16:creationId xmlns:a16="http://schemas.microsoft.com/office/drawing/2014/main" id="{361FC017-4E84-4ED6-A99B-554ECCF155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32508</xdr:colOff>
      <xdr:row>29</xdr:row>
      <xdr:rowOff>105603</xdr:rowOff>
    </xdr:from>
    <xdr:to>
      <xdr:col>11</xdr:col>
      <xdr:colOff>572508</xdr:colOff>
      <xdr:row>29</xdr:row>
      <xdr:rowOff>650365</xdr:rowOff>
    </xdr:to>
    <xdr:graphicFrame macro="">
      <xdr:nvGraphicFramePr>
        <xdr:cNvPr id="27" name="Chart 26">
          <a:extLst>
            <a:ext uri="{FF2B5EF4-FFF2-40B4-BE49-F238E27FC236}">
              <a16:creationId xmlns:a16="http://schemas.microsoft.com/office/drawing/2014/main" id="{AFCA2141-862F-435C-9FBE-7A1534AAE2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1</xdr:col>
      <xdr:colOff>1</xdr:colOff>
      <xdr:row>1</xdr:row>
      <xdr:rowOff>0</xdr:rowOff>
    </xdr:from>
    <xdr:to>
      <xdr:col>1</xdr:col>
      <xdr:colOff>1828801</xdr:colOff>
      <xdr:row>2</xdr:row>
      <xdr:rowOff>44466</xdr:rowOff>
    </xdr:to>
    <xdr:pic>
      <xdr:nvPicPr>
        <xdr:cNvPr id="14" name="Picture 13">
          <a:extLst>
            <a:ext uri="{FF2B5EF4-FFF2-40B4-BE49-F238E27FC236}">
              <a16:creationId xmlns:a16="http://schemas.microsoft.com/office/drawing/2014/main" id="{94FD1953-E83B-4575-8DC2-A50D62C2EF1B}"/>
            </a:ext>
          </a:extLst>
        </xdr:cNvPr>
        <xdr:cNvPicPr>
          <a:picLocks noChangeAspect="1"/>
        </xdr:cNvPicPr>
      </xdr:nvPicPr>
      <xdr:blipFill>
        <a:blip xmlns:r="http://schemas.openxmlformats.org/officeDocument/2006/relationships" r:embed="rId22"/>
        <a:stretch>
          <a:fillRect/>
        </a:stretch>
      </xdr:blipFill>
      <xdr:spPr>
        <a:xfrm>
          <a:off x="642939" y="0"/>
          <a:ext cx="1828800" cy="9747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31749</xdr:colOff>
      <xdr:row>0</xdr:row>
      <xdr:rowOff>1</xdr:rowOff>
    </xdr:from>
    <xdr:to>
      <xdr:col>0</xdr:col>
      <xdr:colOff>4210050</xdr:colOff>
      <xdr:row>0</xdr:row>
      <xdr:rowOff>1447801</xdr:rowOff>
    </xdr:to>
    <xdr:sp macro="" textlink="">
      <xdr:nvSpPr>
        <xdr:cNvPr id="2" name="TextBox 1">
          <a:extLst>
            <a:ext uri="{FF2B5EF4-FFF2-40B4-BE49-F238E27FC236}">
              <a16:creationId xmlns:a16="http://schemas.microsoft.com/office/drawing/2014/main" id="{729FEB01-2840-F236-C8DD-EC8E37EFB754}"/>
            </a:ext>
          </a:extLst>
        </xdr:cNvPr>
        <xdr:cNvSpPr txBox="1"/>
      </xdr:nvSpPr>
      <xdr:spPr>
        <a:xfrm>
          <a:off x="31749" y="1"/>
          <a:ext cx="4178301" cy="14478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plans that enable it to prepare for emergencies and take preventative or pre-emptive actions as required, and that:</a:t>
          </a:r>
        </a:p>
        <a:p>
          <a:r>
            <a:rPr lang="en-GB" sz="1100" b="1"/>
            <a:t>a) are based on a robust risk assessment of foreseeable risks to the local area, informed by the National Security Risk Assessment (NSRA) and its Community Risk Registers;</a:t>
          </a:r>
        </a:p>
        <a:p>
          <a:r>
            <a:rPr lang="en-GB" sz="1100" b="1"/>
            <a:t>b) contain supporting materials which reflect and embed Joint Emergency Service Interoperability Principles (JESIP);</a:t>
          </a: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4699000</xdr:colOff>
      <xdr:row>1</xdr:row>
      <xdr:rowOff>0</xdr:rowOff>
    </xdr:to>
    <xdr:sp macro="" textlink="">
      <xdr:nvSpPr>
        <xdr:cNvPr id="2" name="TextBox 1">
          <a:extLst>
            <a:ext uri="{FF2B5EF4-FFF2-40B4-BE49-F238E27FC236}">
              <a16:creationId xmlns:a16="http://schemas.microsoft.com/office/drawing/2014/main" id="{E44BE4FB-0750-1D42-1E65-F2AD36C519EE}"/>
            </a:ext>
          </a:extLst>
        </xdr:cNvPr>
        <xdr:cNvSpPr txBox="1"/>
      </xdr:nvSpPr>
      <xdr:spPr>
        <a:xfrm>
          <a:off x="0" y="0"/>
          <a:ext cx="4699000" cy="15240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c) align to other multi-agency plans, and where relevant meet legislative requirements. These plans may include those for Control of Major Accident Hazards (COMAH), Pipeline Safety Regulations (PSR) and Radiation (Emergency Preparedness and Public Information) Regulations (REPPIR);</a:t>
          </a:r>
        </a:p>
        <a:p>
          <a:r>
            <a:rPr lang="en-GB" sz="1100"/>
            <a:t>d) have a clear activation and notification process for communicating with other Category 1 and 2 responders, organisations and the public, to enhance cross-border awareness and interoperability for preparedness, response and recovery arrangements;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28575</xdr:rowOff>
    </xdr:from>
    <xdr:to>
      <xdr:col>0</xdr:col>
      <xdr:colOff>4400550</xdr:colOff>
      <xdr:row>0</xdr:row>
      <xdr:rowOff>1381125</xdr:rowOff>
    </xdr:to>
    <xdr:sp macro="" textlink="">
      <xdr:nvSpPr>
        <xdr:cNvPr id="2" name="TextBox 1">
          <a:extLst>
            <a:ext uri="{FF2B5EF4-FFF2-40B4-BE49-F238E27FC236}">
              <a16:creationId xmlns:a16="http://schemas.microsoft.com/office/drawing/2014/main" id="{E079F499-F086-71C2-FFD2-6D083FED69B4}"/>
            </a:ext>
          </a:extLst>
        </xdr:cNvPr>
        <xdr:cNvSpPr txBox="1"/>
      </xdr:nvSpPr>
      <xdr:spPr>
        <a:xfrm>
          <a:off x="19050" y="28575"/>
          <a:ext cx="4381500" cy="13525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 have robust, embedded and flexible recovery management arrangements in place as detailed in the Local Recovery Management National Resilience Standard #13;</a:t>
          </a:r>
        </a:p>
        <a:p>
          <a:r>
            <a:rPr lang="en-GB" sz="1100"/>
            <a:t>f) contain protocols aligned with the LRF protocols and guidance for leaders and practitioners about the establishment of recovery and coordination groups (RCGs) and managing activity between phases from response, recovery and to stand down;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6349</xdr:rowOff>
    </xdr:from>
    <xdr:to>
      <xdr:col>0</xdr:col>
      <xdr:colOff>4343400</xdr:colOff>
      <xdr:row>0</xdr:row>
      <xdr:rowOff>1514474</xdr:rowOff>
    </xdr:to>
    <xdr:sp macro="" textlink="">
      <xdr:nvSpPr>
        <xdr:cNvPr id="2" name="TextBox 1">
          <a:extLst>
            <a:ext uri="{FF2B5EF4-FFF2-40B4-BE49-F238E27FC236}">
              <a16:creationId xmlns:a16="http://schemas.microsoft.com/office/drawing/2014/main" id="{756875F0-9B95-6DE8-40C9-B8D5F55A3FFE}"/>
            </a:ext>
          </a:extLst>
        </xdr:cNvPr>
        <xdr:cNvSpPr txBox="1"/>
      </xdr:nvSpPr>
      <xdr:spPr>
        <a:xfrm>
          <a:off x="19050" y="6349"/>
          <a:ext cx="4324350" cy="150812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g) have clear, inclusive and agreed governance arrangements for both single-service and national resilience capabilities in line with the National Coordination and Advisory Framework (NCAF), including defined roles and responsibilities; </a:t>
          </a:r>
        </a:p>
        <a:p>
          <a:r>
            <a:rPr lang="en-GB" sz="1100"/>
            <a:t>h) evidence assurance of its resilience capabilities, validated by regular testing using a risk-based exercise programme, either as a single service or with other relevant responder organisations at operational, tactical and strategic levels;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47625</xdr:rowOff>
    </xdr:from>
    <xdr:to>
      <xdr:col>0</xdr:col>
      <xdr:colOff>4105275</xdr:colOff>
      <xdr:row>0</xdr:row>
      <xdr:rowOff>1228725</xdr:rowOff>
    </xdr:to>
    <xdr:sp macro="" textlink="">
      <xdr:nvSpPr>
        <xdr:cNvPr id="2" name="TextBox 1">
          <a:extLst>
            <a:ext uri="{FF2B5EF4-FFF2-40B4-BE49-F238E27FC236}">
              <a16:creationId xmlns:a16="http://schemas.microsoft.com/office/drawing/2014/main" id="{D438A69E-2DF9-6D00-EEB8-7730CB1F152B}"/>
            </a:ext>
          </a:extLst>
        </xdr:cNvPr>
        <xdr:cNvSpPr txBox="1"/>
      </xdr:nvSpPr>
      <xdr:spPr>
        <a:xfrm>
          <a:off x="19050" y="47625"/>
          <a:ext cx="4086225" cy="11811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i) are reviewed and updated periodically with relevant partners; and</a:t>
          </a:r>
        </a:p>
        <a:p>
          <a:endParaRPr lang="en-GB" sz="1100"/>
        </a:p>
        <a:p>
          <a:r>
            <a:rPr lang="en-GB" sz="1100"/>
            <a:t>j) are classified in line with the Government Security Classifications dependent upon the nature of the plan and exist in a format that makes them accessible to relevant stakeholders when required.</a:t>
          </a:r>
        </a:p>
        <a:p>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0</xdr:row>
      <xdr:rowOff>66675</xdr:rowOff>
    </xdr:from>
    <xdr:to>
      <xdr:col>0</xdr:col>
      <xdr:colOff>4083050</xdr:colOff>
      <xdr:row>0</xdr:row>
      <xdr:rowOff>1238250</xdr:rowOff>
    </xdr:to>
    <xdr:sp macro="" textlink="">
      <xdr:nvSpPr>
        <xdr:cNvPr id="2" name="TextBox 1">
          <a:extLst>
            <a:ext uri="{FF2B5EF4-FFF2-40B4-BE49-F238E27FC236}">
              <a16:creationId xmlns:a16="http://schemas.microsoft.com/office/drawing/2014/main" id="{32BDCEF8-6028-F0B3-CD97-ADB9BED38D69}"/>
            </a:ext>
          </a:extLst>
        </xdr:cNvPr>
        <xdr:cNvSpPr txBox="1"/>
      </xdr:nvSpPr>
      <xdr:spPr>
        <a:xfrm>
          <a:off x="38100" y="66675"/>
          <a:ext cx="4044950" cy="117157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Develop plans which:</a:t>
          </a:r>
        </a:p>
        <a:p>
          <a:r>
            <a:rPr lang="en-GB" sz="1100"/>
            <a:t>a) follow a common template, including use of action cards, diagrammatic instructions, detachable annexes and directories; and</a:t>
          </a:r>
        </a:p>
        <a:p>
          <a:r>
            <a:rPr lang="en-GB" sz="1100"/>
            <a:t>b) include an escalation process to request additional involvement and support, such as mutual aid and national resilience capabilities.</a:t>
          </a:r>
        </a:p>
        <a:p>
          <a:endParaRPr lang="en-GB"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DEB57-DF19-479D-BE7C-8B8285AE166F}" name="Table1" displayName="Table1" ref="A1:H13" totalsRowShown="0" headerRowDxfId="414" dataDxfId="412" headerRowBorderDxfId="413" tableBorderDxfId="411" totalsRowBorderDxfId="410">
  <tableColumns count="8">
    <tableColumn id="1" xr3:uid="{D6F7D6F8-E727-4E81-B3E7-5F643C5F63BD}" name="Align to all relevant Cabinet Office National Resilience Standards for Local Resilience Forums (LRFs)" dataDxfId="409"/>
    <tableColumn id="2" xr3:uid="{0D1441E6-D5DC-44E1-B017-C9AC07ABEFB6}" name="Priority" dataDxfId="408"/>
    <tableColumn id="3" xr3:uid="{711D3D35-E45F-4699-A8AB-CD5D7824C884}" name="Impact" dataDxfId="407"/>
    <tableColumn id="4" xr3:uid="{DB77F1FA-84F5-43D8-BAA3-10663E50A68B}" name="Compliance" dataDxfId="406">
      <calculatedColumnFormula>IF(COUNTIF(D3:D50,"Non Compliant")&gt;0,"Non Compliant",IF(COUNTIF(D3:D50,"Partially Compliant")&gt;0,"Partially Compliant","Fully Compliant"))</calculatedColumnFormula>
    </tableColumn>
    <tableColumn id="5" xr3:uid="{07B139BB-FB53-4675-82EE-60FAAD67DAC0}" name="Work assigned to" dataDxfId="405"/>
    <tableColumn id="6" xr3:uid="{6E20B333-2265-4245-BAC8-D7352FA772BE}" name="Projected date for completion" dataDxfId="404"/>
    <tableColumn id="7" xr3:uid="{E4672199-92C8-47C4-9B27-283E8CCCF8BD}" name="Description of work needing to be done" dataDxfId="403"/>
    <tableColumn id="8" xr3:uid="{59AAAE0C-969C-4105-8535-3E65C413EBA2}" name="Evidence of Compliance" dataDxfId="40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BAABAA-9001-4E2A-864E-6C654F51B7F8}" name="Table3567891011" displayName="Table3567891011" ref="A1:H12" totalsRowShown="0" headerRowDxfId="210" dataDxfId="208" headerRowBorderDxfId="209" tableBorderDxfId="207" totalsRowBorderDxfId="206">
  <autoFilter ref="A1:H12" xr:uid="{3CF12713-E1DC-4042-A595-A161AA9BAFD5}"/>
  <tableColumns count="8">
    <tableColumn id="1" xr3:uid="{BD1DCD0D-9A1F-47FB-9686-08977129CF74}" name="Have business continuity plans (BCP) in place relating to all critical functions, that:_x000a_a) demonstrate a clear procedure for invoking the BCP and set out the core of a response to emergencies; and_x000a_b) are reviewed and exercised periodically" dataDxfId="205"/>
    <tableColumn id="2" xr3:uid="{5041C8F8-5705-4ACD-A552-69E0565E3234}" name="Priority" dataDxfId="204"/>
    <tableColumn id="3" xr3:uid="{C59B8678-715C-4CEB-83B3-A3496FE30CFE}" name="Impact" dataDxfId="203"/>
    <tableColumn id="4" xr3:uid="{02340F3A-439E-4129-AE65-CF1151C1AF5B}" name="Compliance" dataDxfId="202">
      <calculatedColumnFormula>IF(COUNTIF(D3:D50,"Non Compliant")&gt;0,"Non Compliant",IF(COUNTIF(D3:D50,"Partially Compliant")&gt;0,"Partially Compliant","Fully Compliant"))</calculatedColumnFormula>
    </tableColumn>
    <tableColumn id="5" xr3:uid="{5EE15833-E80D-412C-A7C4-5A88ECCB24D6}" name="Work assigned to" dataDxfId="201"/>
    <tableColumn id="6" xr3:uid="{8CA4DC95-DBA2-4C41-B067-5F7C8CC75C5E}" name="Projected date for completion" dataDxfId="200"/>
    <tableColumn id="7" xr3:uid="{E9285546-EBA5-475F-9818-B88033912E81}" name="Description of work needing to be done" dataDxfId="199"/>
    <tableColumn id="8" xr3:uid="{BBE6DD71-6000-4FD9-961A-2717A399120C}" name="Evidence of Compliance" dataDxfId="19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203014-13F0-4CB0-9389-E997D432DFE0}" name="Table356789101112" displayName="Table356789101112" ref="A1:H12" totalsRowShown="0" headerRowDxfId="188" dataDxfId="186" headerRowBorderDxfId="187" tableBorderDxfId="185" totalsRowBorderDxfId="184">
  <autoFilter ref="A1:H12" xr:uid="{3CF12713-E1DC-4042-A595-A161AA9BAFD5}"/>
  <tableColumns count="8">
    <tableColumn id="1" xr3:uid="{F02C7BC7-1B82-4FF2-8655-6371A19767EC}" name="As part of the response to an emergency contribute to the effective operation of a Strategic Co-ordination Centre (SCC) and Strategic Co-ordinating Group (SCG) and in line with National Resilience Standards #11 and #12. " dataDxfId="183"/>
    <tableColumn id="2" xr3:uid="{8423513E-BD6F-49C7-A79C-113B9043C50C}" name="Priority" dataDxfId="182"/>
    <tableColumn id="3" xr3:uid="{78C0E9E7-36BE-4CF9-91BF-B9B04E8E9202}" name="Impact" dataDxfId="181"/>
    <tableColumn id="4" xr3:uid="{F00353B0-A1F4-48A6-A25A-85CDE8DB35D4}" name="Compliance" dataDxfId="180">
      <calculatedColumnFormula>IF(COUNTIF(D3:D50,"Non Compliant")&gt;0,"Non Compliant",IF(COUNTIF(D3:D50,"Partially Compliant")&gt;0,"Partially Compliant","Fully Compliant"))</calculatedColumnFormula>
    </tableColumn>
    <tableColumn id="5" xr3:uid="{18CDD81E-E77A-4442-B779-85424B6312E1}" name="Work assigned to" dataDxfId="179"/>
    <tableColumn id="6" xr3:uid="{C6EB9B3B-18CD-4156-A3D4-677DA95FA80B}" name="Projected date for completion" dataDxfId="178"/>
    <tableColumn id="7" xr3:uid="{E913AE16-6D87-4B69-8FBF-AF4CC2E5ACA3}" name="Description of work needing to be done" dataDxfId="177"/>
    <tableColumn id="8" xr3:uid="{F10E1447-D392-4365-BDF9-5627F4D4558E}" name="Evidence of Compliance" dataDxfId="176"/>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746EFE8-DB4F-4026-9BF1-44B23E913003}" name="Table35678910111213" displayName="Table35678910111213" ref="A1:H12" totalsRowShown="0" headerRowDxfId="166" dataDxfId="164" headerRowBorderDxfId="165" tableBorderDxfId="163" totalsRowBorderDxfId="162">
  <autoFilter ref="A1:H12" xr:uid="{3CF12713-E1DC-4042-A595-A161AA9BAFD5}"/>
  <tableColumns count="8">
    <tableColumn id="1" xr3:uid="{46282C90-E19B-48CA-9801-EE18B783A5C4}" name="Evidence a clear rationale for the balance between generic and site-specific emergency planning for defined risks;" dataDxfId="161"/>
    <tableColumn id="2" xr3:uid="{7C75C808-5269-4F0B-8FB1-38C61C0F4EE6}" name="Priority" dataDxfId="160"/>
    <tableColumn id="3" xr3:uid="{D31D36C1-42A6-4EE4-8030-E8FC2D288E18}" name="Impact" dataDxfId="159"/>
    <tableColumn id="4" xr3:uid="{0BC1E5C1-5E86-4F15-BB4D-4F98E11B79E9}" name="Compliance" dataDxfId="158">
      <calculatedColumnFormula>IF(COUNTIF(D3:D50,"Non Compliant")&gt;0,"Non Compliant",IF(COUNTIF(D3:D50,"Partially Compliant")&gt;0,"Partially Compliant","Fully Compliant"))</calculatedColumnFormula>
    </tableColumn>
    <tableColumn id="5" xr3:uid="{217AF267-9C92-4725-BB23-12010600329D}" name="Work assigned to" dataDxfId="157"/>
    <tableColumn id="6" xr3:uid="{96DFF750-F864-4C7A-BE1C-166A612160D5}" name="Projected date for completion" dataDxfId="156"/>
    <tableColumn id="7" xr3:uid="{D427D76C-6A0B-4B33-B2D4-687D21FD981F}" name="Description of work needing to be done" dataDxfId="155"/>
    <tableColumn id="8" xr3:uid="{92CAF5F7-314E-4CE4-982A-2F54655A770D}" name="Evidence of Compliance" dataDxfId="15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188EBC1-3BE5-41B6-A7D0-FACE883C41C4}" name="Table3567891011121314" displayName="Table3567891011121314" ref="A1:H12" totalsRowShown="0" headerRowDxfId="144" dataDxfId="142" headerRowBorderDxfId="143" tableBorderDxfId="141" totalsRowBorderDxfId="140">
  <autoFilter ref="A1:H12" xr:uid="{3CF12713-E1DC-4042-A595-A161AA9BAFD5}"/>
  <tableColumns count="8">
    <tableColumn id="1" xr3:uid="{E5AFF5DF-7399-413F-BF0E-1AB3A7E81A69}" name="Adopt the principles of integrated emergency management to effectively anticipate and assess risks and prevent, prepare, respond and recover from emergencies;" dataDxfId="139"/>
    <tableColumn id="2" xr3:uid="{6AC24FF1-1DBC-445D-962A-2A56F627851C}" name="Priority" dataDxfId="138"/>
    <tableColumn id="3" xr3:uid="{AACD731A-59FD-41FE-BB3B-CCBA994EEC65}" name="Impact" dataDxfId="137"/>
    <tableColumn id="4" xr3:uid="{4D0B498A-A2E2-42B9-B1A1-E43AD1D88511}" name="Compliance" dataDxfId="136">
      <calculatedColumnFormula>IF(COUNTIF(D3:D50,"Non Compliant")&gt;0,"Non Compliant",IF(COUNTIF(D3:D50,"Partially Compliant")&gt;0,"Partially Compliant","Fully Compliant"))</calculatedColumnFormula>
    </tableColumn>
    <tableColumn id="5" xr3:uid="{22A664C7-C07C-4763-A952-9FC13CD750BE}" name="Work assigned to" dataDxfId="135"/>
    <tableColumn id="6" xr3:uid="{2B3E8145-40E2-4DBC-81D8-92F7F845A15A}" name="Projected date for completion" dataDxfId="134"/>
    <tableColumn id="7" xr3:uid="{116004C2-F440-4AD1-83F9-0991F88068F5}" name="Description of work needing to be done" dataDxfId="133"/>
    <tableColumn id="8" xr3:uid="{FB90C4EB-8486-4AEB-9F4A-4E99AB789CC2}" name="Evidence of Compliance" dataDxfId="13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12A4963-FD88-4800-8310-93B43B1ED6C5}" name="Table356789101112131415" displayName="Table356789101112131415" ref="A1:H12" totalsRowShown="0" headerRowDxfId="122" dataDxfId="120" headerRowBorderDxfId="121" tableBorderDxfId="119" totalsRowBorderDxfId="118">
  <autoFilter ref="A1:H12" xr:uid="{3CF12713-E1DC-4042-A595-A161AA9BAFD5}"/>
  <tableColumns count="8">
    <tableColumn id="1" xr3:uid="{57DECBE1-AB93-469B-9F97-280433A91013}" name="Column1" dataDxfId="117"/>
    <tableColumn id="2" xr3:uid="{FD0B3A2C-B3F3-4F59-AEC5-DB4FEF8216CE}" name="Priority" dataDxfId="116"/>
    <tableColumn id="3" xr3:uid="{835F7CD4-0945-4A6E-A41D-9E02B43111E4}" name="Impact" dataDxfId="115"/>
    <tableColumn id="4" xr3:uid="{A61C6923-6D71-4E0D-B246-77253A5E9EED}" name="Compliance" dataDxfId="114">
      <calculatedColumnFormula>IF(COUNTIF(D3:D50,"Non Compliant")&gt;0,"Non Compliant",IF(COUNTIF(D3:D50,"Partially Compliant")&gt;0,"Partially Compliant","Fully Compliant"))</calculatedColumnFormula>
    </tableColumn>
    <tableColumn id="5" xr3:uid="{C16BC935-BA9F-457C-A9E4-A3F1F7486259}" name="Work assigned to" dataDxfId="113"/>
    <tableColumn id="6" xr3:uid="{410A5087-6EA5-499D-946B-C59330B0D9E4}" name="Projected date for completion" dataDxfId="112"/>
    <tableColumn id="7" xr3:uid="{4CD201CA-D36A-4425-A2BE-A61BD3C5AA5A}" name="Description of work needing to be done" dataDxfId="111"/>
    <tableColumn id="8" xr3:uid="{E9ECED98-487A-450C-8A2D-86D3EB193995}" name="Evidence of Compliance" dataDxfId="11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B038D81-BBCA-4147-88DD-A482C20EDB67}" name="Table35678910111213141516" displayName="Table35678910111213141516" ref="A1:H12" totalsRowShown="0" headerRowDxfId="100" dataDxfId="98" headerRowBorderDxfId="99" tableBorderDxfId="97" totalsRowBorderDxfId="96">
  <autoFilter ref="A1:H12" xr:uid="{3CF12713-E1DC-4042-A595-A161AA9BAFD5}"/>
  <tableColumns count="8">
    <tableColumn id="1" xr3:uid="{1D0370E7-76DF-4DB2-A6FA-41A93674F51C}" name="Optimise the opportunity to gather learning, such as debrief outcomes following emergency response, training or exercising and share them on the available systems, such as Joint Organisational Learning (JOL) and National Operational Learning (NOL);" dataDxfId="95"/>
    <tableColumn id="2" xr3:uid="{34FAD863-68A1-4A95-8CE1-1B9941F1EF6F}" name="Priority" dataDxfId="94"/>
    <tableColumn id="3" xr3:uid="{ED74CF99-CAA3-4151-A9AE-E1455E6D3F2C}" name="Impact" dataDxfId="93"/>
    <tableColumn id="4" xr3:uid="{C1049A21-89B6-40EE-9894-5B6796A51B30}" name="Compliance" dataDxfId="92">
      <calculatedColumnFormula>IF(COUNTIF(D3:D50,"Non Compliant")&gt;0,"Non Compliant",IF(COUNTIF(D3:D50,"Partially Compliant")&gt;0,"Partially Compliant","Fully Compliant"))</calculatedColumnFormula>
    </tableColumn>
    <tableColumn id="5" xr3:uid="{50464C00-1E13-41E6-835E-82E22BAF3140}" name="Work assigned to" dataDxfId="91"/>
    <tableColumn id="6" xr3:uid="{8E421C91-1A54-4895-8E38-9EE958ADA09B}" name="Projected date for completion" dataDxfId="90"/>
    <tableColumn id="7" xr3:uid="{03F0FFF0-A9F7-46D3-8542-34D9D0C10809}" name="Description of work needing to be done" dataDxfId="89"/>
    <tableColumn id="8" xr3:uid="{FED56D06-3E57-42B1-89BB-97201460DEF8}" name="Evidence of Compliance" dataDxfId="88"/>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CFF0EA3-0F7B-4B9C-A429-9057E985A284}" name="Table3567891011121314151617" displayName="Table3567891011121314151617" ref="A1:H12" totalsRowShown="0" headerRowDxfId="78" dataDxfId="76" headerRowBorderDxfId="77" tableBorderDxfId="75" totalsRowBorderDxfId="74">
  <autoFilter ref="A1:H12" xr:uid="{3CF12713-E1DC-4042-A595-A161AA9BAFD5}"/>
  <tableColumns count="8">
    <tableColumn id="1" xr3:uid="{1FF4BB7B-E9EA-4A8B-A50C-BDF631427044}" name="Have a process in place to act on any learning received from systems such as JOL and NOL to drive innovation and continuous improvement and enhance future performance;" dataDxfId="73"/>
    <tableColumn id="2" xr3:uid="{A9BABF74-B9AF-4971-BAF6-55B1A7D0B9A6}" name="Priority" dataDxfId="72"/>
    <tableColumn id="3" xr3:uid="{F94D0E3C-35ED-4D21-97A0-CC1E4874AE7E}" name="Impact" dataDxfId="71"/>
    <tableColumn id="4" xr3:uid="{A8C79CA1-DF8E-4EE7-B56B-A7121D10521A}" name="Compliance" dataDxfId="70">
      <calculatedColumnFormula>IF(COUNTIF(D3:D50,"Non Compliant")&gt;0,"Non Compliant",IF(COUNTIF(D3:D50,"Partially Compliant")&gt;0,"Partially Compliant","Fully Compliant"))</calculatedColumnFormula>
    </tableColumn>
    <tableColumn id="5" xr3:uid="{2E155358-6CBC-4F4E-82BD-875ED1A72C73}" name="Work assigned to" dataDxfId="69"/>
    <tableColumn id="6" xr3:uid="{9A709327-529D-4A18-A0C6-5DC4CDED43AE}" name="Projected date for completion" dataDxfId="68"/>
    <tableColumn id="7" xr3:uid="{1A8360C3-D91F-45E3-9550-CB6BEAFF1FBD}" name="Description of work needing to be done" dataDxfId="67"/>
    <tableColumn id="8" xr3:uid="{79FADC09-E69D-4DB2-8536-CD25850ADFAD}" name="Evidence of Compliance" dataDxfId="66"/>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780B5C1-1196-4958-A1EE-AF477B3B994F}" name="Table356789101112131415161718" displayName="Table356789101112131415161718" ref="A1:H12" totalsRowShown="0" headerRowDxfId="56" dataDxfId="54" headerRowBorderDxfId="55" tableBorderDxfId="53" totalsRowBorderDxfId="52">
  <autoFilter ref="A1:H12" xr:uid="{3CF12713-E1DC-4042-A595-A161AA9BAFD5}"/>
  <tableColumns count="8">
    <tableColumn id="1" xr3:uid="{8ABC0CBD-5502-47BE-8BEE-79EC6D0E4692}" name="Maximise opportunities gained from supporting the National Fire Chiefs Council (NFCC) network by sharing learning and experiences, collaborating with others and contributing to the continual improvement of preparedness, response and recovery activities;" dataDxfId="51"/>
    <tableColumn id="2" xr3:uid="{DC43D79C-81AA-45EB-9BAF-F3F216D227A6}" name="Priority" dataDxfId="50"/>
    <tableColumn id="3" xr3:uid="{662AE82F-5ECB-4A3F-86A0-7CAC8E536476}" name="Impact" dataDxfId="49"/>
    <tableColumn id="4" xr3:uid="{600F9BC1-04D5-4668-ADF6-32F562BDE67C}" name="Compliance" dataDxfId="48">
      <calculatedColumnFormula>IF(COUNTIF(D3:D50,"Non Compliant")&gt;0,"Non Compliant",IF(COUNTIF(D3:D50,"Partially Compliant")&gt;0,"Partially Compliant","Fully Compliant"))</calculatedColumnFormula>
    </tableColumn>
    <tableColumn id="5" xr3:uid="{E28B7040-6354-427C-98AB-E8CF6E652341}" name="Work assigned to" dataDxfId="47"/>
    <tableColumn id="6" xr3:uid="{6C814E5E-3101-4A5D-A5CD-54B4166C7156}" name="Projected date for completion" dataDxfId="46"/>
    <tableColumn id="7" xr3:uid="{18228677-A405-4D24-BD95-22432DBCAD13}" name="Description of work needing to be done" dataDxfId="45"/>
    <tableColumn id="8" xr3:uid="{AD39C61C-B71D-46DD-BFD4-447139171A85}" name="Evidence of Compliance" dataDxfId="44"/>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2215E9A-7FFD-4B08-8C5B-345EA1708707}" name="Table35678910111213141516171819" displayName="Table35678910111213141516171819" ref="A1:H12" totalsRowShown="0" headerRowDxfId="34" dataDxfId="32" headerRowBorderDxfId="33" tableBorderDxfId="31" totalsRowBorderDxfId="30">
  <autoFilter ref="A1:H12" xr:uid="{3CF12713-E1DC-4042-A595-A161AA9BAFD5}"/>
  <tableColumns count="8">
    <tableColumn id="1" xr3:uid="{A16B2223-B4FB-46CB-9A7F-942B0D8F1901}" name="Contribute and support appropriate national campaigns and initiatives, where resources are available." dataDxfId="29"/>
    <tableColumn id="2" xr3:uid="{F5912CB8-9401-4AE2-AB67-08A7BE5BFF2A}" name="Priority" dataDxfId="28"/>
    <tableColumn id="3" xr3:uid="{2B774A1B-B6C3-4137-B018-C3B76822F5B4}" name="Impact" dataDxfId="27"/>
    <tableColumn id="4" xr3:uid="{243BF473-2FD9-4C64-B73E-42010A2F1302}" name="Compliance" dataDxfId="26">
      <calculatedColumnFormula>IF(COUNTIF(D3:D50,"Non Compliant")&gt;0,"Non Compliant",IF(COUNTIF(D3:D50,"Partially Compliant")&gt;0,"Partially Compliant","Fully Compliant"))</calculatedColumnFormula>
    </tableColumn>
    <tableColumn id="5" xr3:uid="{9DDD89D5-B2A7-4F2A-9193-0A3653CAC689}" name="Work assigned to" dataDxfId="25"/>
    <tableColumn id="6" xr3:uid="{7910160E-6707-4D67-A150-C6DFFAC1E84B}" name="Projected date for completion" dataDxfId="24"/>
    <tableColumn id="7" xr3:uid="{73399701-FBBC-4F6D-9C3F-99E21F8565CC}" name="Description of work needing to be done" dataDxfId="23"/>
    <tableColumn id="8" xr3:uid="{E25307D0-7BA2-4AAD-8DE5-537A1E4997BD}" name="Evidence of Compliance" dataDxfId="2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884E5E1-A27C-47B9-B493-498FF6307057}" name="Table3567891011121314151617181920" displayName="Table3567891011121314151617181920" ref="A1:H12" totalsRowShown="0" headerRowDxfId="12" dataDxfId="10" headerRowBorderDxfId="11" tableBorderDxfId="9" totalsRowBorderDxfId="8">
  <autoFilter ref="A1:H12" xr:uid="{3CF12713-E1DC-4042-A595-A161AA9BAFD5}"/>
  <tableColumns count="8">
    <tableColumn id="1" xr3:uid="{4D601220-0724-4961-8C50-C5FE560A679A}" name="Share plans with other services or partners for independent peer review for continual improvement purposes." dataDxfId="7"/>
    <tableColumn id="2" xr3:uid="{F71A0628-C3B6-484B-A082-82700EC0D04B}" name="Priority" dataDxfId="6"/>
    <tableColumn id="3" xr3:uid="{622F49E2-E019-46DB-996C-F7155DE77336}" name="Impact" dataDxfId="5"/>
    <tableColumn id="4" xr3:uid="{548F9535-2339-48FC-BC45-806371875E38}" name="Compliance" dataDxfId="4">
      <calculatedColumnFormula>IF(COUNTIF(D3:D50,"Non Compliant")&gt;0,"Non Compliant",IF(COUNTIF(D3:D50,"Partially Compliant")&gt;0,"Partially Compliant","Fully Compliant"))</calculatedColumnFormula>
    </tableColumn>
    <tableColumn id="5" xr3:uid="{A17F5689-65E1-4A7D-A08C-F276731B3695}" name="Work assigned to" dataDxfId="3"/>
    <tableColumn id="6" xr3:uid="{82A94ABF-2DEB-416A-9338-61F91162EB07}" name="Projected date for completion" dataDxfId="2"/>
    <tableColumn id="7" xr3:uid="{E7EC73D7-9D32-4BA8-90D3-BF2C78D520D3}" name="Description of work needing to be done" dataDxfId="1"/>
    <tableColumn id="8" xr3:uid="{3C3A3064-3014-45B9-95C3-A2593F6C2D6F}" name="Evidence of Complianc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C37FE-1CD9-431E-A10E-C103AAF088AE}" name="Table2" displayName="Table2" ref="A1:G12" totalsRowShown="0" headerRowDxfId="392" dataDxfId="390" headerRowBorderDxfId="391" tableBorderDxfId="389" totalsRowBorderDxfId="388">
  <autoFilter ref="A1:G12" xr:uid="{5A30A0DF-7076-4884-8122-D7A248085FB4}"/>
  <tableColumns count="7">
    <tableColumn id="1" xr3:uid="{CC71243E-5FD8-4265-A5E8-61AB93FAE605}" name="Column1" dataDxfId="387"/>
    <tableColumn id="2" xr3:uid="{C569FC8F-3305-408D-A6B5-32FB31447DFA}" name="Priority" dataDxfId="386"/>
    <tableColumn id="3" xr3:uid="{C560D761-CD11-46ED-B34D-322A0F5A5486}" name="Impact" dataDxfId="385"/>
    <tableColumn id="4" xr3:uid="{1FD61E97-DFDF-41D8-9C0D-42461F747643}" name="Compliance" dataDxfId="384">
      <calculatedColumnFormula>IF(COUNTIF(D3:D50,"Non Compliant")&gt;0,"Non Compliant",IF(COUNTIF(D3:D50,"Partially Compliant")&gt;0,"Partially Compliant","Fully Compliant"))</calculatedColumnFormula>
    </tableColumn>
    <tableColumn id="5" xr3:uid="{CB0DC206-C95D-49AA-8331-9E1F6B58B161}" name="Work assigned to" dataDxfId="383"/>
    <tableColumn id="6" xr3:uid="{DE7AAE90-1CA9-442F-ACCA-1BB77E89A084}" name="Projected date for completion" dataDxfId="382"/>
    <tableColumn id="7" xr3:uid="{00236093-171D-476B-B9B3-7D057583008C}" name="Description of work needing to be done" dataDxfId="38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C2799-09A5-4580-9A98-26719C912E7E}" name="Table3" displayName="Table3" ref="A1:H12" totalsRowShown="0" headerRowDxfId="362" dataDxfId="361" tableBorderDxfId="360">
  <tableColumns count="8">
    <tableColumn id="1" xr3:uid="{D24E95F5-5FC7-48F5-901E-71A6E7717326}" name="Column1" dataDxfId="359"/>
    <tableColumn id="2" xr3:uid="{37C2E8BE-99CF-41D6-B422-CD6B797FF304}" name="Priority" dataDxfId="358"/>
    <tableColumn id="3" xr3:uid="{89F11A9A-A7ED-4B06-B3B1-63FFE4D100DF}" name="Impact" dataDxfId="357"/>
    <tableColumn id="4" xr3:uid="{FD1641D6-E1C5-4633-86B0-EFB28287887C}" name="Compliance" dataDxfId="356">
      <calculatedColumnFormula>IF(COUNTIF(D3:D50,"Non Compliant")&gt;0,"Non Compliant",IF(COUNTIF(D3:D50,"Partially Compliant")&gt;0,"Partially Compliant","Fully Compliant"))</calculatedColumnFormula>
    </tableColumn>
    <tableColumn id="5" xr3:uid="{584A011F-D808-4E2D-813F-CE06397AD97D}" name="Work assigned to" dataDxfId="355"/>
    <tableColumn id="6" xr3:uid="{E0125C64-5D43-4750-A9BF-320A97BB2A88}" name="Projected date for completion" dataDxfId="354"/>
    <tableColumn id="7" xr3:uid="{F7E45963-6608-4EA7-AF15-FC3D4C328B3B}" name="Description of work needing to be done" dataDxfId="353"/>
    <tableColumn id="8" xr3:uid="{B83CB38B-639C-4B95-8C66-84437C26022E}" name="Evidence of Compliance" dataDxfId="352"/>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844166-F20A-4268-A5E4-6E29F9C1449A}" name="Table35" displayName="Table35" ref="A1:H12" totalsRowShown="0" headerRowDxfId="342" dataDxfId="340" headerRowBorderDxfId="341" tableBorderDxfId="339" totalsRowBorderDxfId="338">
  <autoFilter ref="A1:H12" xr:uid="{3CF12713-E1DC-4042-A595-A161AA9BAFD5}"/>
  <tableColumns count="8">
    <tableColumn id="1" xr3:uid="{4097D040-8181-40FE-8F4C-BB2A4A6D0B47}" name="Column1" dataDxfId="337"/>
    <tableColumn id="2" xr3:uid="{95E9F0E7-8742-4577-BAE2-A99DF2365F62}" name="Priority" dataDxfId="336"/>
    <tableColumn id="3" xr3:uid="{56C71826-1E47-4FB9-A98C-FDBBFA777A91}" name="Impact" dataDxfId="335"/>
    <tableColumn id="4" xr3:uid="{661CEB2A-4F8D-42E6-94D3-89A4A2625D99}" name="Compliance" dataDxfId="334">
      <calculatedColumnFormula>IF(COUNTIF(D3:D50,"Non Compliant")&gt;0,"Non Compliant",IF(COUNTIF(D3:D50,"Partially Compliant")&gt;0,"Partially Compliant","Fully Compliant"))</calculatedColumnFormula>
    </tableColumn>
    <tableColumn id="5" xr3:uid="{C48C0D03-C90A-4DF9-B9BB-350FBBCEF464}" name="Work assigned to" dataDxfId="333"/>
    <tableColumn id="6" xr3:uid="{8BAF97BC-6396-48DA-94D1-30A85AC1A838}" name="Projected date for completion" dataDxfId="332"/>
    <tableColumn id="7" xr3:uid="{B028F557-8B01-4364-A6DB-CB486213C76C}" name="Description of work needing to be done" dataDxfId="331"/>
    <tableColumn id="8" xr3:uid="{C9AF09B5-3F1F-408F-A0C4-053F8EDDF04F}" name="Evidence of Compliance" dataDxfId="3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6A7879-11E9-447E-BE29-AB30CFD75264}" name="Table356" displayName="Table356" ref="A1:H12" totalsRowShown="0" headerRowDxfId="320" dataDxfId="318" headerRowBorderDxfId="319" tableBorderDxfId="317" totalsRowBorderDxfId="316">
  <autoFilter ref="A1:H12" xr:uid="{3CF12713-E1DC-4042-A595-A161AA9BAFD5}"/>
  <tableColumns count="8">
    <tableColumn id="1" xr3:uid="{D218B91B-550B-4D35-A882-38701708192D}" name="Column1" dataDxfId="315"/>
    <tableColumn id="2" xr3:uid="{166D8C3B-79B1-4340-B2C4-EED243ADF177}" name="Priority" dataDxfId="314"/>
    <tableColumn id="3" xr3:uid="{21DBE1EA-083E-4AC1-81B7-6553E83D05F3}" name="Impact" dataDxfId="313"/>
    <tableColumn id="4" xr3:uid="{D6986B9E-027F-4D1D-8988-1EEFDA4F7BDD}" name="Compliance" dataDxfId="312">
      <calculatedColumnFormula>IF(COUNTIF(D3:D50,"Non Compliant")&gt;0,"Non Compliant",IF(COUNTIF(D3:D50,"Partially Compliant")&gt;0,"Partially Compliant","Fully Compliant"))</calculatedColumnFormula>
    </tableColumn>
    <tableColumn id="5" xr3:uid="{BBE8C6D4-5951-420F-8E6A-DFF1C597ECC8}" name="Work assigned to" dataDxfId="311"/>
    <tableColumn id="6" xr3:uid="{9957A2B3-CD88-4EA7-9191-B5CE60E66421}" name="Projected date for completion" dataDxfId="310"/>
    <tableColumn id="7" xr3:uid="{6ECA12D3-6F96-44EE-A042-33F062519FC3}" name="Description of work needing to be done" dataDxfId="309"/>
    <tableColumn id="8" xr3:uid="{888F4CC2-0AAC-4406-AF97-9A475C3F9FFF}" name="Evidence of Compliance" dataDxfId="30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AB40A5-13AB-4732-ADE2-D6DAE3C38473}" name="Table3567" displayName="Table3567" ref="A1:H12" totalsRowShown="0" headerRowDxfId="298" dataDxfId="296" headerRowBorderDxfId="297" tableBorderDxfId="295" totalsRowBorderDxfId="294">
  <autoFilter ref="A1:H12" xr:uid="{3CF12713-E1DC-4042-A595-A161AA9BAFD5}"/>
  <tableColumns count="8">
    <tableColumn id="1" xr3:uid="{3A872D1F-A2A9-44CB-8E50-33958C765656}" name="Column1" dataDxfId="293"/>
    <tableColumn id="2" xr3:uid="{BDE76DF8-B202-4CB5-8EF0-792DAA3BE78C}" name="Priority" dataDxfId="292"/>
    <tableColumn id="3" xr3:uid="{150D7184-FC04-426D-A17C-9026EDFDB86A}" name="Impact" dataDxfId="291"/>
    <tableColumn id="4" xr3:uid="{299C91EC-3524-4E7B-B1E1-D398D6CF4560}" name="Compliance" dataDxfId="290">
      <calculatedColumnFormula>IF(COUNTIF(D3:D50,"Non Compliant")&gt;0,"Non Compliant",IF(COUNTIF(D3:D50,"Partially Compliant")&gt;0,"Partially Compliant","Fully Compliant"))</calculatedColumnFormula>
    </tableColumn>
    <tableColumn id="5" xr3:uid="{FB037CB6-E0BE-4402-9B7A-2662756E3EED}" name="Work assigned to" dataDxfId="289"/>
    <tableColumn id="6" xr3:uid="{6BDBC66A-F628-4DC4-9237-B4968BBE0DBE}" name="Projected date for completion" dataDxfId="288"/>
    <tableColumn id="7" xr3:uid="{0886FBD4-98D3-4301-8DD5-7710F2B3739B}" name="Description of work needing to be done" dataDxfId="287"/>
    <tableColumn id="8" xr3:uid="{774C8EB9-D328-4C26-A61C-181189FE20B8}" name="Evidence of Compliance" dataDxfId="28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5CDD9F-52F6-419F-A818-B601BAC1D9C7}" name="Table35678" displayName="Table35678" ref="A1:H12" totalsRowShown="0" headerRowDxfId="276" dataDxfId="274" headerRowBorderDxfId="275" tableBorderDxfId="273" totalsRowBorderDxfId="272">
  <autoFilter ref="A1:H12" xr:uid="{3CF12713-E1DC-4042-A595-A161AA9BAFD5}"/>
  <tableColumns count="8">
    <tableColumn id="1" xr3:uid="{CFF3F8FB-F7A0-4522-964D-22641C1819E5}" name="Collaborate with partners to develop site-specific emergency plans which are based on a shared and common understanding of local risks, associated planning assumptions and the NSRA;" dataDxfId="271"/>
    <tableColumn id="2" xr3:uid="{BA3D16EA-74B7-4614-A673-B3DE08B154F8}" name="Priority" dataDxfId="270"/>
    <tableColumn id="3" xr3:uid="{62728A32-AF84-4C70-8392-B3418DD8A8A0}" name="Impact" dataDxfId="269"/>
    <tableColumn id="4" xr3:uid="{79879EFD-CB0C-492C-B36A-AEFADF73BA53}" name="Compliance" dataDxfId="268">
      <calculatedColumnFormula>IF(COUNTIF(D3:D50,"Non Compliant")&gt;0,"Non Compliant",IF(COUNTIF(D3:D50,"Partially Compliant")&gt;0,"Partially Compliant","Fully Compliant"))</calculatedColumnFormula>
    </tableColumn>
    <tableColumn id="5" xr3:uid="{7840CCE3-523C-4655-B9AF-67A1F2AE9DC7}" name="Work assigned to" dataDxfId="267"/>
    <tableColumn id="6" xr3:uid="{8E2DD7FD-EF42-4319-9325-63A23055BB36}" name="Projected date for completion" dataDxfId="266"/>
    <tableColumn id="7" xr3:uid="{D7C28EB5-DD64-4ADA-BF6A-0C864EB061F4}" name="Description of work needing to be done" dataDxfId="265"/>
    <tableColumn id="8" xr3:uid="{790730B9-60F1-4090-B1A5-D24F4005C216}" name="Evidence of Compliance" dataDxfId="26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080D31-62F8-4CB8-9C83-D6802E30E60A}" name="Table356789" displayName="Table356789" ref="A1:H12" totalsRowShown="0" headerRowDxfId="254" dataDxfId="252" headerRowBorderDxfId="253" tableBorderDxfId="251" totalsRowBorderDxfId="250">
  <autoFilter ref="A1:H12" xr:uid="{3CF12713-E1DC-4042-A595-A161AA9BAFD5}"/>
  <tableColumns count="8">
    <tableColumn id="1" xr3:uid="{E6B96B4F-17AD-4373-8919-F01DE883C874}" name="Recruit, train, develop and maintain a competent and professional workforce to enable the service to carry out its role in preparedness, response and recovery to emergencies;" dataDxfId="249"/>
    <tableColumn id="2" xr3:uid="{387129E5-8910-4D75-9847-DC3097452C69}" name="Priority" dataDxfId="248"/>
    <tableColumn id="3" xr3:uid="{E9CCBFDB-E024-454A-92BA-700B84F312A6}" name="Impact" dataDxfId="247"/>
    <tableColumn id="4" xr3:uid="{436248BC-7BF3-4B9B-8102-3CDF11D3E380}" name="Compliance" dataDxfId="246">
      <calculatedColumnFormula>IF(COUNTIF(D3:D50,"Non Compliant")&gt;0,"Non Compliant",IF(COUNTIF(D3:D50,"Partially Compliant")&gt;0,"Partially Compliant","Fully Compliant"))</calculatedColumnFormula>
    </tableColumn>
    <tableColumn id="5" xr3:uid="{AF8791CB-14C0-4B18-83CE-9005DB722E79}" name="Work assigned to" dataDxfId="245"/>
    <tableColumn id="6" xr3:uid="{BB3255AF-AD00-42A3-9538-B18905477F17}" name="Projected date for completion" dataDxfId="244"/>
    <tableColumn id="7" xr3:uid="{502A6AD2-7C9F-49AB-8705-9B71E4A9D5B0}" name="Description of work needing to be done" dataDxfId="243"/>
    <tableColumn id="8" xr3:uid="{69F9EB2B-3E33-4098-9E4A-BF26137FC127}" name="Evidence of Compliance" dataDxfId="24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AA0F11-54DE-491E-AAF9-8EDBC74E7B96}" name="Table35678910" displayName="Table35678910" ref="A1:H12" totalsRowShown="0" headerRowDxfId="232" dataDxfId="230" headerRowBorderDxfId="231" tableBorderDxfId="229" totalsRowBorderDxfId="228">
  <autoFilter ref="A1:H12" xr:uid="{3CF12713-E1DC-4042-A595-A161AA9BAFD5}"/>
  <tableColumns count="8">
    <tableColumn id="1" xr3:uid="{08AC25F6-8908-497A-8F87-B202493D77C4}" name="Have access to a suitable and secure system to enable it to share and make information available and accessible to partners and stakeholders, when required;" dataDxfId="227"/>
    <tableColumn id="2" xr3:uid="{CFA2B752-B4DB-4373-8494-D2453FF24F6D}" name="Priority" dataDxfId="226"/>
    <tableColumn id="3" xr3:uid="{B4D5222A-DE19-4321-8A97-DB2BA479436D}" name="Impact" dataDxfId="225"/>
    <tableColumn id="4" xr3:uid="{7D5DDBCA-B38D-4E41-8D58-39C624998731}" name="Compliance" dataDxfId="224">
      <calculatedColumnFormula>IF(COUNTIF(D3:D50,"Non Compliant")&gt;0,"Non Compliant",IF(COUNTIF(D3:D50,"Partially Compliant")&gt;0,"Partially Compliant","Fully Compliant"))</calculatedColumnFormula>
    </tableColumn>
    <tableColumn id="5" xr3:uid="{29EA3BB8-27B6-4AF4-9E7D-1A431F928F22}" name="Work assigned to" dataDxfId="223"/>
    <tableColumn id="6" xr3:uid="{4500AF78-9D2C-46C6-9478-42F70B08FF7D}" name="Projected date for completion" dataDxfId="222"/>
    <tableColumn id="7" xr3:uid="{55BF8418-7F30-495F-97D1-73D82DE3BB5D}" name="Description of work needing to be done" dataDxfId="221"/>
    <tableColumn id="8" xr3:uid="{9BB72DA0-667B-47E4-9DF1-F2F72093F5AF}" name="Evidence of Compliance" dataDxfId="22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dimension ref="A1"/>
  <sheetViews>
    <sheetView workbookViewId="0">
      <selection activeCell="Y63" sqref="Y63"/>
    </sheetView>
  </sheetViews>
  <sheetFormatPr defaultRowHeight="14.5" x14ac:dyDescent="0.3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dimension ref="A1:H50"/>
  <sheetViews>
    <sheetView workbookViewId="0">
      <selection activeCell="A11" sqref="A11:A12"/>
    </sheetView>
  </sheetViews>
  <sheetFormatPr defaultColWidth="9" defaultRowHeight="18"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57" customHeight="1" x14ac:dyDescent="0.35">
      <c r="A1" s="29" t="s">
        <v>211</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68</v>
      </c>
      <c r="B3" s="3"/>
      <c r="C3" s="3"/>
      <c r="D3" s="4"/>
      <c r="E3" s="34"/>
      <c r="F3" s="35"/>
      <c r="G3" s="43"/>
      <c r="H3" s="34"/>
    </row>
    <row r="4" spans="1:8" ht="39.4" customHeight="1" x14ac:dyDescent="0.35">
      <c r="A4" s="33" t="s">
        <v>69</v>
      </c>
      <c r="B4" s="3"/>
      <c r="C4" s="3"/>
      <c r="D4" s="4"/>
      <c r="E4" s="34"/>
      <c r="F4" s="35"/>
      <c r="G4" s="43"/>
      <c r="H4" s="68"/>
    </row>
    <row r="5" spans="1:8" ht="39.4" customHeight="1" x14ac:dyDescent="0.35">
      <c r="A5" s="33" t="s">
        <v>70</v>
      </c>
      <c r="B5" s="3"/>
      <c r="C5" s="3"/>
      <c r="D5" s="4"/>
      <c r="E5" s="34"/>
      <c r="F5" s="35"/>
      <c r="G5" s="43"/>
      <c r="H5" s="34"/>
    </row>
    <row r="6" spans="1:8" ht="39.4" customHeight="1" x14ac:dyDescent="0.35">
      <c r="A6" s="33" t="s">
        <v>71</v>
      </c>
      <c r="B6" s="3"/>
      <c r="C6" s="3"/>
      <c r="D6" s="4"/>
      <c r="E6" s="34"/>
      <c r="F6" s="35"/>
      <c r="G6" s="43"/>
      <c r="H6" s="68"/>
    </row>
    <row r="7" spans="1:8" ht="39.4" customHeight="1" x14ac:dyDescent="0.35">
      <c r="A7" s="33" t="s">
        <v>72</v>
      </c>
      <c r="B7" s="3"/>
      <c r="C7" s="3"/>
      <c r="D7" s="4"/>
      <c r="E7" s="34"/>
      <c r="F7" s="35"/>
      <c r="G7" s="43"/>
      <c r="H7" s="34"/>
    </row>
    <row r="8" spans="1:8" ht="39.4" customHeight="1" x14ac:dyDescent="0.35">
      <c r="A8" s="33" t="s">
        <v>73</v>
      </c>
      <c r="B8" s="3"/>
      <c r="C8" s="3"/>
      <c r="D8" s="4"/>
      <c r="E8" s="34"/>
      <c r="F8" s="35"/>
      <c r="G8" s="43"/>
      <c r="H8" s="68"/>
    </row>
    <row r="9" spans="1:8" ht="39.4" customHeight="1" x14ac:dyDescent="0.35">
      <c r="A9" s="33" t="s">
        <v>74</v>
      </c>
      <c r="B9" s="3"/>
      <c r="C9" s="3"/>
      <c r="D9" s="4"/>
      <c r="E9" s="34"/>
      <c r="F9" s="35"/>
      <c r="G9" s="43"/>
      <c r="H9" s="34"/>
    </row>
    <row r="10" spans="1:8" ht="39.4" customHeight="1" x14ac:dyDescent="0.35">
      <c r="A10" s="33" t="s">
        <v>75</v>
      </c>
      <c r="B10" s="3"/>
      <c r="C10" s="3"/>
      <c r="D10" s="4"/>
      <c r="E10" s="34"/>
      <c r="F10" s="35"/>
      <c r="G10" s="43"/>
      <c r="H10" s="68"/>
    </row>
    <row r="11" spans="1:8" ht="39.4" customHeight="1" x14ac:dyDescent="0.35">
      <c r="A11" s="33" t="s">
        <v>76</v>
      </c>
      <c r="B11" s="3"/>
      <c r="C11" s="3"/>
      <c r="D11" s="4"/>
      <c r="E11" s="34"/>
      <c r="F11" s="35"/>
      <c r="G11" s="43"/>
      <c r="H11" s="39"/>
    </row>
    <row r="12" spans="1:8" ht="39.4" customHeight="1" x14ac:dyDescent="0.35">
      <c r="A12" s="33" t="s">
        <v>77</v>
      </c>
      <c r="B12" s="37"/>
      <c r="C12" s="37"/>
      <c r="D12" s="38"/>
      <c r="E12" s="39"/>
      <c r="F12" s="40"/>
      <c r="G12" s="44"/>
      <c r="H12" s="68"/>
    </row>
    <row r="13" spans="1:8" ht="39" customHeight="1" x14ac:dyDescent="0.35"/>
    <row r="14" spans="1:8" ht="39" customHeight="1" x14ac:dyDescent="0.35"/>
    <row r="15" spans="1:8" ht="39" customHeight="1" x14ac:dyDescent="0.35"/>
    <row r="16" spans="1:8" ht="39" customHeight="1" x14ac:dyDescent="0.35"/>
    <row r="17" ht="39" customHeight="1" x14ac:dyDescent="0.35"/>
    <row r="18" ht="39" customHeight="1" x14ac:dyDescent="0.35"/>
    <row r="19" ht="39" customHeight="1" x14ac:dyDescent="0.35"/>
    <row r="20" ht="39" customHeight="1" x14ac:dyDescent="0.35"/>
    <row r="21" ht="39" customHeight="1" x14ac:dyDescent="0.35"/>
    <row r="22" ht="39" customHeight="1" x14ac:dyDescent="0.35"/>
    <row r="23" ht="39" customHeight="1" x14ac:dyDescent="0.35"/>
    <row r="24" ht="39" customHeight="1" x14ac:dyDescent="0.35"/>
    <row r="25" ht="39" customHeight="1" x14ac:dyDescent="0.35"/>
    <row r="26" ht="39" customHeight="1" x14ac:dyDescent="0.35"/>
    <row r="27" ht="39" customHeight="1" x14ac:dyDescent="0.35"/>
    <row r="28" ht="39" customHeight="1" x14ac:dyDescent="0.35"/>
    <row r="29" ht="39" customHeight="1" x14ac:dyDescent="0.35"/>
    <row r="30" ht="39" customHeight="1" x14ac:dyDescent="0.35"/>
    <row r="31" ht="39" customHeight="1" x14ac:dyDescent="0.35"/>
    <row r="32" ht="39" customHeight="1" x14ac:dyDescent="0.35"/>
    <row r="33" ht="39" customHeight="1" x14ac:dyDescent="0.35"/>
    <row r="34" ht="39" customHeight="1" x14ac:dyDescent="0.35"/>
    <row r="35" ht="39" customHeight="1" x14ac:dyDescent="0.35"/>
    <row r="36" ht="39" customHeight="1" x14ac:dyDescent="0.35"/>
    <row r="37" ht="39" customHeight="1" x14ac:dyDescent="0.35"/>
    <row r="38" ht="39" customHeight="1" x14ac:dyDescent="0.35"/>
    <row r="39" ht="39" customHeight="1" x14ac:dyDescent="0.35"/>
    <row r="40" ht="39" customHeight="1" x14ac:dyDescent="0.35"/>
    <row r="41" ht="39" customHeight="1" x14ac:dyDescent="0.35"/>
    <row r="42" ht="39" customHeight="1" x14ac:dyDescent="0.35"/>
    <row r="43" ht="39" customHeight="1" x14ac:dyDescent="0.35"/>
    <row r="44" ht="39" customHeight="1" x14ac:dyDescent="0.35"/>
    <row r="45" ht="39" customHeight="1" x14ac:dyDescent="0.35"/>
    <row r="46" ht="39" customHeight="1" x14ac:dyDescent="0.35"/>
    <row r="47" ht="39" customHeight="1" x14ac:dyDescent="0.35"/>
    <row r="48" ht="39" customHeight="1" x14ac:dyDescent="0.35"/>
    <row r="49" ht="39" customHeight="1" x14ac:dyDescent="0.35"/>
    <row r="50" ht="39" customHeight="1" x14ac:dyDescent="0.35"/>
  </sheetData>
  <phoneticPr fontId="2" type="noConversion"/>
  <conditionalFormatting sqref="B2:B12">
    <cfRule type="cellIs" dxfId="285" priority="7" operator="equal">
      <formula>"Low"</formula>
    </cfRule>
    <cfRule type="cellIs" dxfId="284" priority="8" operator="equal">
      <formula>"Medium"</formula>
    </cfRule>
    <cfRule type="cellIs" dxfId="283" priority="9" operator="equal">
      <formula>"High"</formula>
    </cfRule>
  </conditionalFormatting>
  <conditionalFormatting sqref="C2:C12">
    <cfRule type="cellIs" dxfId="282" priority="4" operator="equal">
      <formula>"Low"</formula>
    </cfRule>
    <cfRule type="cellIs" dxfId="281" priority="5" operator="equal">
      <formula>"Medium"</formula>
    </cfRule>
    <cfRule type="cellIs" dxfId="280"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BD59649-81AC-44C4-9063-779B4517DE06}">
            <xm:f>Lists!$C$4</xm:f>
            <x14:dxf>
              <font>
                <color auto="1"/>
              </font>
              <fill>
                <patternFill>
                  <bgColor rgb="FFFF3300"/>
                </patternFill>
              </fill>
            </x14:dxf>
          </x14:cfRule>
          <x14:cfRule type="cellIs" priority="2" operator="equal" id="{C25C532B-CCEB-446A-890A-85B397FEACF5}">
            <xm:f>Lists!$C$3</xm:f>
            <x14:dxf>
              <font>
                <color auto="1"/>
              </font>
              <fill>
                <patternFill>
                  <bgColor rgb="FFFFC000"/>
                </patternFill>
              </fill>
            </x14:dxf>
          </x14:cfRule>
          <x14:cfRule type="cellIs" priority="3" operator="equal" id="{5061DFFF-71E4-466C-B30F-34724127F79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69" customHeight="1" x14ac:dyDescent="0.35">
      <c r="A1" s="29" t="s">
        <v>212</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78</v>
      </c>
      <c r="B3" s="3"/>
      <c r="C3" s="3"/>
      <c r="D3" s="4"/>
      <c r="E3" s="34"/>
      <c r="F3" s="35"/>
      <c r="G3" s="43"/>
      <c r="H3" s="34"/>
    </row>
    <row r="4" spans="1:8" ht="39.4" customHeight="1" x14ac:dyDescent="0.35">
      <c r="A4" s="33" t="s">
        <v>79</v>
      </c>
      <c r="B4" s="3"/>
      <c r="C4" s="3"/>
      <c r="D4" s="4"/>
      <c r="E4" s="34"/>
      <c r="F4" s="35"/>
      <c r="G4" s="43"/>
      <c r="H4" s="68"/>
    </row>
    <row r="5" spans="1:8" ht="39.4" customHeight="1" x14ac:dyDescent="0.35">
      <c r="A5" s="33" t="s">
        <v>80</v>
      </c>
      <c r="B5" s="3"/>
      <c r="C5" s="3"/>
      <c r="D5" s="4"/>
      <c r="E5" s="34"/>
      <c r="F5" s="35"/>
      <c r="G5" s="43"/>
      <c r="H5" s="34"/>
    </row>
    <row r="6" spans="1:8" ht="39.4" customHeight="1" x14ac:dyDescent="0.35">
      <c r="A6" s="33" t="s">
        <v>81</v>
      </c>
      <c r="B6" s="3"/>
      <c r="C6" s="3"/>
      <c r="D6" s="4"/>
      <c r="E6" s="34"/>
      <c r="F6" s="35"/>
      <c r="G6" s="43"/>
      <c r="H6" s="68"/>
    </row>
    <row r="7" spans="1:8" ht="39.4" customHeight="1" x14ac:dyDescent="0.35">
      <c r="A7" s="33" t="s">
        <v>82</v>
      </c>
      <c r="B7" s="3"/>
      <c r="C7" s="3"/>
      <c r="D7" s="4"/>
      <c r="E7" s="34"/>
      <c r="F7" s="35"/>
      <c r="G7" s="43"/>
      <c r="H7" s="34"/>
    </row>
    <row r="8" spans="1:8" ht="39.4" customHeight="1" x14ac:dyDescent="0.35">
      <c r="A8" s="33" t="s">
        <v>83</v>
      </c>
      <c r="B8" s="3"/>
      <c r="C8" s="3"/>
      <c r="D8" s="4"/>
      <c r="E8" s="34"/>
      <c r="F8" s="35"/>
      <c r="G8" s="43"/>
      <c r="H8" s="68"/>
    </row>
    <row r="9" spans="1:8" ht="39.4" customHeight="1" x14ac:dyDescent="0.35">
      <c r="A9" s="33" t="s">
        <v>84</v>
      </c>
      <c r="B9" s="3"/>
      <c r="C9" s="3"/>
      <c r="D9" s="4"/>
      <c r="E9" s="34"/>
      <c r="F9" s="35"/>
      <c r="G9" s="43"/>
      <c r="H9" s="34"/>
    </row>
    <row r="10" spans="1:8" ht="39.4" customHeight="1" x14ac:dyDescent="0.35">
      <c r="A10" s="33" t="s">
        <v>85</v>
      </c>
      <c r="B10" s="3"/>
      <c r="C10" s="3"/>
      <c r="D10" s="4"/>
      <c r="E10" s="34"/>
      <c r="F10" s="35"/>
      <c r="G10" s="43"/>
      <c r="H10" s="68"/>
    </row>
    <row r="11" spans="1:8" ht="39.4" customHeight="1" x14ac:dyDescent="0.35">
      <c r="A11" s="33" t="s">
        <v>86</v>
      </c>
      <c r="B11" s="3"/>
      <c r="C11" s="3"/>
      <c r="D11" s="4"/>
      <c r="E11" s="34"/>
      <c r="F11" s="35"/>
      <c r="G11" s="43"/>
      <c r="H11" s="39"/>
    </row>
    <row r="12" spans="1:8" ht="39.4" customHeight="1" x14ac:dyDescent="0.35">
      <c r="A12" s="33" t="s">
        <v>87</v>
      </c>
      <c r="B12" s="37"/>
      <c r="C12" s="37"/>
      <c r="D12" s="38"/>
      <c r="E12" s="39"/>
      <c r="F12" s="40"/>
      <c r="G12" s="44"/>
      <c r="H12" s="68"/>
    </row>
  </sheetData>
  <phoneticPr fontId="2" type="noConversion"/>
  <conditionalFormatting sqref="B2:B12">
    <cfRule type="cellIs" dxfId="263" priority="7" operator="equal">
      <formula>"Low"</formula>
    </cfRule>
    <cfRule type="cellIs" dxfId="262" priority="8" operator="equal">
      <formula>"Medium"</formula>
    </cfRule>
    <cfRule type="cellIs" dxfId="261" priority="9" operator="equal">
      <formula>"High"</formula>
    </cfRule>
  </conditionalFormatting>
  <conditionalFormatting sqref="C2:C12">
    <cfRule type="cellIs" dxfId="260" priority="4" operator="equal">
      <formula>"Low"</formula>
    </cfRule>
    <cfRule type="cellIs" dxfId="259" priority="5" operator="equal">
      <formula>"Medium"</formula>
    </cfRule>
    <cfRule type="cellIs" dxfId="25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49BE32-CCC3-4925-AFF8-F0EF250A4C7B}">
            <xm:f>Lists!$C$4</xm:f>
            <x14:dxf>
              <font>
                <color auto="1"/>
              </font>
              <fill>
                <patternFill>
                  <bgColor rgb="FFFF3300"/>
                </patternFill>
              </fill>
            </x14:dxf>
          </x14:cfRule>
          <x14:cfRule type="cellIs" priority="2" operator="equal" id="{6E384231-54BA-4B57-9A23-7CA98FE2CD0F}">
            <xm:f>Lists!$C$3</xm:f>
            <x14:dxf>
              <font>
                <color auto="1"/>
              </font>
              <fill>
                <patternFill>
                  <bgColor rgb="FFFFC000"/>
                </patternFill>
              </fill>
            </x14:dxf>
          </x14:cfRule>
          <x14:cfRule type="cellIs" priority="3" operator="equal" id="{9CAA0CF1-A895-4DD2-9279-761628B809A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58.5" customHeight="1" x14ac:dyDescent="0.35">
      <c r="A1" s="29" t="s">
        <v>213</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88</v>
      </c>
      <c r="B3" s="3"/>
      <c r="C3" s="3"/>
      <c r="D3" s="4"/>
      <c r="E3" s="34"/>
      <c r="F3" s="35"/>
      <c r="G3" s="43"/>
      <c r="H3" s="34"/>
    </row>
    <row r="4" spans="1:8" ht="39.4" customHeight="1" x14ac:dyDescent="0.35">
      <c r="A4" s="33" t="s">
        <v>89</v>
      </c>
      <c r="B4" s="3"/>
      <c r="C4" s="3"/>
      <c r="D4" s="4"/>
      <c r="E4" s="34"/>
      <c r="F4" s="35"/>
      <c r="G4" s="43"/>
      <c r="H4" s="68"/>
    </row>
    <row r="5" spans="1:8" ht="39.4" customHeight="1" x14ac:dyDescent="0.35">
      <c r="A5" s="33" t="s">
        <v>90</v>
      </c>
      <c r="B5" s="3"/>
      <c r="C5" s="3"/>
      <c r="D5" s="4"/>
      <c r="E5" s="34"/>
      <c r="F5" s="35"/>
      <c r="G5" s="43"/>
      <c r="H5" s="34"/>
    </row>
    <row r="6" spans="1:8" ht="39.4" customHeight="1" x14ac:dyDescent="0.35">
      <c r="A6" s="33" t="s">
        <v>91</v>
      </c>
      <c r="B6" s="3"/>
      <c r="C6" s="3"/>
      <c r="D6" s="4"/>
      <c r="E6" s="34"/>
      <c r="F6" s="35"/>
      <c r="G6" s="43"/>
      <c r="H6" s="68"/>
    </row>
    <row r="7" spans="1:8" ht="39.4" customHeight="1" x14ac:dyDescent="0.35">
      <c r="A7" s="33" t="s">
        <v>92</v>
      </c>
      <c r="B7" s="3"/>
      <c r="C7" s="3"/>
      <c r="D7" s="4"/>
      <c r="E7" s="34"/>
      <c r="F7" s="35"/>
      <c r="G7" s="43"/>
      <c r="H7" s="34"/>
    </row>
    <row r="8" spans="1:8" ht="39.4" customHeight="1" x14ac:dyDescent="0.35">
      <c r="A8" s="33" t="s">
        <v>93</v>
      </c>
      <c r="B8" s="3"/>
      <c r="C8" s="3"/>
      <c r="D8" s="4"/>
      <c r="E8" s="34"/>
      <c r="F8" s="35"/>
      <c r="G8" s="43"/>
      <c r="H8" s="68"/>
    </row>
    <row r="9" spans="1:8" ht="39.4" customHeight="1" x14ac:dyDescent="0.35">
      <c r="A9" s="33" t="s">
        <v>94</v>
      </c>
      <c r="B9" s="3"/>
      <c r="C9" s="3"/>
      <c r="D9" s="4"/>
      <c r="E9" s="34"/>
      <c r="F9" s="35"/>
      <c r="G9" s="43"/>
      <c r="H9" s="34"/>
    </row>
    <row r="10" spans="1:8" ht="39.4" customHeight="1" x14ac:dyDescent="0.35">
      <c r="A10" s="33" t="s">
        <v>95</v>
      </c>
      <c r="B10" s="3"/>
      <c r="C10" s="3"/>
      <c r="D10" s="4"/>
      <c r="E10" s="34"/>
      <c r="F10" s="35"/>
      <c r="G10" s="43"/>
      <c r="H10" s="68"/>
    </row>
    <row r="11" spans="1:8" ht="39.4" customHeight="1" x14ac:dyDescent="0.35">
      <c r="A11" s="33" t="s">
        <v>96</v>
      </c>
      <c r="B11" s="3"/>
      <c r="C11" s="3"/>
      <c r="D11" s="4"/>
      <c r="E11" s="34"/>
      <c r="F11" s="35"/>
      <c r="G11" s="43"/>
      <c r="H11" s="39"/>
    </row>
    <row r="12" spans="1:8" ht="39.4" customHeight="1" x14ac:dyDescent="0.35">
      <c r="A12" s="33" t="s">
        <v>97</v>
      </c>
      <c r="B12" s="37"/>
      <c r="C12" s="37"/>
      <c r="D12" s="38"/>
      <c r="E12" s="39"/>
      <c r="F12" s="40"/>
      <c r="G12" s="44"/>
      <c r="H12" s="68"/>
    </row>
  </sheetData>
  <phoneticPr fontId="2" type="noConversion"/>
  <conditionalFormatting sqref="B2:B12">
    <cfRule type="cellIs" dxfId="241" priority="7" operator="equal">
      <formula>"Low"</formula>
    </cfRule>
    <cfRule type="cellIs" dxfId="240" priority="8" operator="equal">
      <formula>"Medium"</formula>
    </cfRule>
    <cfRule type="cellIs" dxfId="239" priority="9" operator="equal">
      <formula>"High"</formula>
    </cfRule>
  </conditionalFormatting>
  <conditionalFormatting sqref="C2:C12">
    <cfRule type="cellIs" dxfId="238" priority="4" operator="equal">
      <formula>"Low"</formula>
    </cfRule>
    <cfRule type="cellIs" dxfId="237" priority="5" operator="equal">
      <formula>"Medium"</formula>
    </cfRule>
    <cfRule type="cellIs" dxfId="236"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A7FA0C4-64CA-45B7-BAB3-774CE8965341}">
            <xm:f>Lists!$C$4</xm:f>
            <x14:dxf>
              <font>
                <color auto="1"/>
              </font>
              <fill>
                <patternFill>
                  <bgColor rgb="FFFF3300"/>
                </patternFill>
              </fill>
            </x14:dxf>
          </x14:cfRule>
          <x14:cfRule type="cellIs" priority="2" operator="equal" id="{25A7B140-78DE-452A-94CA-6681D887A3DD}">
            <xm:f>Lists!$C$3</xm:f>
            <x14:dxf>
              <font>
                <color auto="1"/>
              </font>
              <fill>
                <patternFill>
                  <bgColor rgb="FFFFC000"/>
                </patternFill>
              </fill>
            </x14:dxf>
          </x14:cfRule>
          <x14:cfRule type="cellIs" priority="3" operator="equal" id="{0C6DF5E8-3F7F-46F7-908F-24DB215713B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77.5" customHeight="1" x14ac:dyDescent="0.35">
      <c r="A1" s="29" t="s">
        <v>214</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98</v>
      </c>
      <c r="B3" s="3"/>
      <c r="C3" s="3"/>
      <c r="D3" s="4"/>
      <c r="E3" s="34"/>
      <c r="F3" s="35"/>
      <c r="G3" s="43"/>
      <c r="H3" s="34"/>
    </row>
    <row r="4" spans="1:8" ht="39.4" customHeight="1" x14ac:dyDescent="0.35">
      <c r="A4" s="33" t="s">
        <v>99</v>
      </c>
      <c r="B4" s="3"/>
      <c r="C4" s="3"/>
      <c r="D4" s="4"/>
      <c r="E4" s="34"/>
      <c r="F4" s="35"/>
      <c r="G4" s="43"/>
      <c r="H4" s="68"/>
    </row>
    <row r="5" spans="1:8" ht="39.4" customHeight="1" x14ac:dyDescent="0.35">
      <c r="A5" s="33" t="s">
        <v>100</v>
      </c>
      <c r="B5" s="3"/>
      <c r="C5" s="3"/>
      <c r="D5" s="4"/>
      <c r="E5" s="34"/>
      <c r="F5" s="35"/>
      <c r="G5" s="43"/>
      <c r="H5" s="34"/>
    </row>
    <row r="6" spans="1:8" ht="39.4" customHeight="1" x14ac:dyDescent="0.35">
      <c r="A6" s="33" t="s">
        <v>101</v>
      </c>
      <c r="B6" s="3"/>
      <c r="C6" s="3"/>
      <c r="D6" s="4"/>
      <c r="E6" s="34"/>
      <c r="F6" s="35"/>
      <c r="G6" s="43"/>
      <c r="H6" s="68"/>
    </row>
    <row r="7" spans="1:8" ht="39.4" customHeight="1" x14ac:dyDescent="0.35">
      <c r="A7" s="33" t="s">
        <v>102</v>
      </c>
      <c r="B7" s="3"/>
      <c r="C7" s="3"/>
      <c r="D7" s="4"/>
      <c r="E7" s="34"/>
      <c r="F7" s="35"/>
      <c r="G7" s="43"/>
      <c r="H7" s="34"/>
    </row>
    <row r="8" spans="1:8" ht="39.4" customHeight="1" x14ac:dyDescent="0.35">
      <c r="A8" s="33" t="s">
        <v>103</v>
      </c>
      <c r="B8" s="3"/>
      <c r="C8" s="3"/>
      <c r="D8" s="4"/>
      <c r="E8" s="34"/>
      <c r="F8" s="35"/>
      <c r="G8" s="43"/>
      <c r="H8" s="68"/>
    </row>
    <row r="9" spans="1:8" ht="39.4" customHeight="1" x14ac:dyDescent="0.35">
      <c r="A9" s="33" t="s">
        <v>104</v>
      </c>
      <c r="B9" s="3"/>
      <c r="C9" s="3"/>
      <c r="D9" s="4"/>
      <c r="E9" s="34"/>
      <c r="F9" s="35"/>
      <c r="G9" s="43"/>
      <c r="H9" s="34"/>
    </row>
    <row r="10" spans="1:8" ht="39.4" customHeight="1" x14ac:dyDescent="0.35">
      <c r="A10" s="33" t="s">
        <v>105</v>
      </c>
      <c r="B10" s="3"/>
      <c r="C10" s="3"/>
      <c r="D10" s="4"/>
      <c r="E10" s="34"/>
      <c r="F10" s="35"/>
      <c r="G10" s="43"/>
      <c r="H10" s="68"/>
    </row>
    <row r="11" spans="1:8" ht="39.4" customHeight="1" x14ac:dyDescent="0.35">
      <c r="A11" s="33" t="s">
        <v>106</v>
      </c>
      <c r="B11" s="3"/>
      <c r="C11" s="3"/>
      <c r="D11" s="4"/>
      <c r="E11" s="34"/>
      <c r="F11" s="35"/>
      <c r="G11" s="43"/>
      <c r="H11" s="39"/>
    </row>
    <row r="12" spans="1:8" ht="39.4" customHeight="1" x14ac:dyDescent="0.35">
      <c r="A12" s="33" t="s">
        <v>107</v>
      </c>
      <c r="B12" s="37"/>
      <c r="C12" s="37"/>
      <c r="D12" s="38"/>
      <c r="E12" s="39"/>
      <c r="F12" s="40"/>
      <c r="G12" s="44"/>
      <c r="H12" s="68"/>
    </row>
  </sheetData>
  <phoneticPr fontId="2" type="noConversion"/>
  <conditionalFormatting sqref="B2:B12">
    <cfRule type="cellIs" dxfId="219" priority="7" operator="equal">
      <formula>"Low"</formula>
    </cfRule>
    <cfRule type="cellIs" dxfId="218" priority="8" operator="equal">
      <formula>"Medium"</formula>
    </cfRule>
    <cfRule type="cellIs" dxfId="217" priority="9" operator="equal">
      <formula>"High"</formula>
    </cfRule>
  </conditionalFormatting>
  <conditionalFormatting sqref="C2:C12">
    <cfRule type="cellIs" dxfId="216" priority="4" operator="equal">
      <formula>"Low"</formula>
    </cfRule>
    <cfRule type="cellIs" dxfId="215" priority="5" operator="equal">
      <formula>"Medium"</formula>
    </cfRule>
    <cfRule type="cellIs" dxfId="214"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94E6AFE-B4BD-433F-AC69-935985340862}">
            <xm:f>Lists!$C$4</xm:f>
            <x14:dxf>
              <font>
                <color auto="1"/>
              </font>
              <fill>
                <patternFill>
                  <bgColor rgb="FFFF3300"/>
                </patternFill>
              </fill>
            </x14:dxf>
          </x14:cfRule>
          <x14:cfRule type="cellIs" priority="2" operator="equal" id="{E0192269-9F8A-4273-8194-C17F64E93B1D}">
            <xm:f>Lists!$C$3</xm:f>
            <x14:dxf>
              <font>
                <color auto="1"/>
              </font>
              <fill>
                <patternFill>
                  <bgColor rgb="FFFFC000"/>
                </patternFill>
              </fill>
            </x14:dxf>
          </x14:cfRule>
          <x14:cfRule type="cellIs" priority="3" operator="equal" id="{CF570B1E-FAF9-49EA-99C9-336EE3A339F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59.25" customHeight="1" x14ac:dyDescent="0.35">
      <c r="A1" s="29" t="s">
        <v>215</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108</v>
      </c>
      <c r="B3" s="3"/>
      <c r="C3" s="3"/>
      <c r="D3" s="4"/>
      <c r="E3" s="34"/>
      <c r="F3" s="35"/>
      <c r="G3" s="43"/>
      <c r="H3" s="34"/>
    </row>
    <row r="4" spans="1:8" ht="39.4" customHeight="1" x14ac:dyDescent="0.35">
      <c r="A4" s="33" t="s">
        <v>109</v>
      </c>
      <c r="B4" s="3"/>
      <c r="C4" s="3"/>
      <c r="D4" s="4"/>
      <c r="E4" s="34"/>
      <c r="F4" s="35"/>
      <c r="G4" s="43"/>
      <c r="H4" s="68"/>
    </row>
    <row r="5" spans="1:8" ht="39.4" customHeight="1" x14ac:dyDescent="0.35">
      <c r="A5" s="33" t="s">
        <v>110</v>
      </c>
      <c r="B5" s="3"/>
      <c r="C5" s="3"/>
      <c r="D5" s="4"/>
      <c r="E5" s="34"/>
      <c r="F5" s="35"/>
      <c r="G5" s="43"/>
      <c r="H5" s="34"/>
    </row>
    <row r="6" spans="1:8" ht="39.4" customHeight="1" x14ac:dyDescent="0.35">
      <c r="A6" s="33" t="s">
        <v>111</v>
      </c>
      <c r="B6" s="3"/>
      <c r="C6" s="3"/>
      <c r="D6" s="4"/>
      <c r="E6" s="34"/>
      <c r="F6" s="35"/>
      <c r="G6" s="43"/>
      <c r="H6" s="68"/>
    </row>
    <row r="7" spans="1:8" ht="39.4" customHeight="1" x14ac:dyDescent="0.35">
      <c r="A7" s="33" t="s">
        <v>112</v>
      </c>
      <c r="B7" s="3"/>
      <c r="C7" s="3"/>
      <c r="D7" s="4"/>
      <c r="E7" s="34"/>
      <c r="F7" s="35"/>
      <c r="G7" s="43"/>
      <c r="H7" s="34"/>
    </row>
    <row r="8" spans="1:8" ht="39.4" customHeight="1" x14ac:dyDescent="0.35">
      <c r="A8" s="33" t="s">
        <v>113</v>
      </c>
      <c r="B8" s="3"/>
      <c r="C8" s="3"/>
      <c r="D8" s="4"/>
      <c r="E8" s="34"/>
      <c r="F8" s="35"/>
      <c r="G8" s="43"/>
      <c r="H8" s="68"/>
    </row>
    <row r="9" spans="1:8" ht="39.4" customHeight="1" x14ac:dyDescent="0.35">
      <c r="A9" s="33" t="s">
        <v>114</v>
      </c>
      <c r="B9" s="3"/>
      <c r="C9" s="3"/>
      <c r="D9" s="4"/>
      <c r="E9" s="34"/>
      <c r="F9" s="35"/>
      <c r="G9" s="43"/>
      <c r="H9" s="34"/>
    </row>
    <row r="10" spans="1:8" ht="39.4" customHeight="1" x14ac:dyDescent="0.35">
      <c r="A10" s="33" t="s">
        <v>115</v>
      </c>
      <c r="B10" s="3"/>
      <c r="C10" s="3"/>
      <c r="D10" s="4"/>
      <c r="E10" s="34"/>
      <c r="F10" s="35"/>
      <c r="G10" s="43"/>
      <c r="H10" s="68"/>
    </row>
    <row r="11" spans="1:8" ht="39.4" customHeight="1" x14ac:dyDescent="0.35">
      <c r="A11" s="33" t="s">
        <v>116</v>
      </c>
      <c r="B11" s="3"/>
      <c r="C11" s="3"/>
      <c r="D11" s="4"/>
      <c r="E11" s="34"/>
      <c r="F11" s="35"/>
      <c r="G11" s="43"/>
      <c r="H11" s="39"/>
    </row>
    <row r="12" spans="1:8" ht="39.4" customHeight="1" x14ac:dyDescent="0.35">
      <c r="A12" s="33" t="s">
        <v>117</v>
      </c>
      <c r="B12" s="37"/>
      <c r="C12" s="37"/>
      <c r="D12" s="38"/>
      <c r="E12" s="39"/>
      <c r="F12" s="40"/>
      <c r="G12" s="44"/>
      <c r="H12" s="68"/>
    </row>
  </sheetData>
  <phoneticPr fontId="2" type="noConversion"/>
  <conditionalFormatting sqref="B2:B12">
    <cfRule type="cellIs" dxfId="197" priority="7" operator="equal">
      <formula>"Low"</formula>
    </cfRule>
    <cfRule type="cellIs" dxfId="196" priority="8" operator="equal">
      <formula>"Medium"</formula>
    </cfRule>
    <cfRule type="cellIs" dxfId="195" priority="9" operator="equal">
      <formula>"High"</formula>
    </cfRule>
  </conditionalFormatting>
  <conditionalFormatting sqref="C2:C12">
    <cfRule type="cellIs" dxfId="194" priority="4" operator="equal">
      <formula>"Low"</formula>
    </cfRule>
    <cfRule type="cellIs" dxfId="193" priority="5" operator="equal">
      <formula>"Medium"</formula>
    </cfRule>
    <cfRule type="cellIs" dxfId="19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5586F9-CAA1-4445-880B-751B584E93CE}">
            <xm:f>Lists!$C$4</xm:f>
            <x14:dxf>
              <font>
                <color auto="1"/>
              </font>
              <fill>
                <patternFill>
                  <bgColor rgb="FFFF3300"/>
                </patternFill>
              </fill>
            </x14:dxf>
          </x14:cfRule>
          <x14:cfRule type="cellIs" priority="2" operator="equal" id="{C84EA5CD-591D-431E-B973-92792FA85B8B}">
            <xm:f>Lists!$C$3</xm:f>
            <x14:dxf>
              <font>
                <color auto="1"/>
              </font>
              <fill>
                <patternFill>
                  <bgColor rgb="FFFFC000"/>
                </patternFill>
              </fill>
            </x14:dxf>
          </x14:cfRule>
          <x14:cfRule type="cellIs" priority="3" operator="equal" id="{AC3899B8-D606-407F-9D3E-17A5D3A8CF0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F23D-107C-4F00-B981-EB649FDE9444}">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59.25" customHeight="1" x14ac:dyDescent="0.35">
      <c r="A1" s="29" t="s">
        <v>225</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118</v>
      </c>
      <c r="B3" s="3"/>
      <c r="C3" s="3"/>
      <c r="D3" s="4"/>
      <c r="E3" s="34"/>
      <c r="F3" s="35"/>
      <c r="G3" s="43"/>
      <c r="H3" s="34"/>
    </row>
    <row r="4" spans="1:8" ht="39.4" customHeight="1" x14ac:dyDescent="0.35">
      <c r="A4" s="33" t="s">
        <v>119</v>
      </c>
      <c r="B4" s="3"/>
      <c r="C4" s="3"/>
      <c r="D4" s="4"/>
      <c r="E4" s="34"/>
      <c r="F4" s="35"/>
      <c r="G4" s="43"/>
      <c r="H4" s="68"/>
    </row>
    <row r="5" spans="1:8" ht="39.4" customHeight="1" x14ac:dyDescent="0.35">
      <c r="A5" s="33" t="s">
        <v>120</v>
      </c>
      <c r="B5" s="3"/>
      <c r="C5" s="3"/>
      <c r="D5" s="4"/>
      <c r="E5" s="34"/>
      <c r="F5" s="35"/>
      <c r="G5" s="43"/>
      <c r="H5" s="34"/>
    </row>
    <row r="6" spans="1:8" ht="39.4" customHeight="1" x14ac:dyDescent="0.35">
      <c r="A6" s="33" t="s">
        <v>121</v>
      </c>
      <c r="B6" s="3"/>
      <c r="C6" s="3"/>
      <c r="D6" s="4"/>
      <c r="E6" s="34"/>
      <c r="F6" s="35"/>
      <c r="G6" s="43"/>
      <c r="H6" s="68"/>
    </row>
    <row r="7" spans="1:8" ht="39.4" customHeight="1" x14ac:dyDescent="0.35">
      <c r="A7" s="33" t="s">
        <v>122</v>
      </c>
      <c r="B7" s="3"/>
      <c r="C7" s="3"/>
      <c r="D7" s="4"/>
      <c r="E7" s="34"/>
      <c r="F7" s="35"/>
      <c r="G7" s="43"/>
      <c r="H7" s="34"/>
    </row>
    <row r="8" spans="1:8" ht="39.4" customHeight="1" x14ac:dyDescent="0.35">
      <c r="A8" s="33" t="s">
        <v>123</v>
      </c>
      <c r="B8" s="3"/>
      <c r="C8" s="3"/>
      <c r="D8" s="4"/>
      <c r="E8" s="34"/>
      <c r="F8" s="35"/>
      <c r="G8" s="43"/>
      <c r="H8" s="68"/>
    </row>
    <row r="9" spans="1:8" ht="39.4" customHeight="1" x14ac:dyDescent="0.35">
      <c r="A9" s="33" t="s">
        <v>124</v>
      </c>
      <c r="B9" s="3"/>
      <c r="C9" s="3"/>
      <c r="D9" s="4"/>
      <c r="E9" s="34"/>
      <c r="F9" s="35"/>
      <c r="G9" s="43"/>
      <c r="H9" s="34"/>
    </row>
    <row r="10" spans="1:8" ht="39.4" customHeight="1" x14ac:dyDescent="0.35">
      <c r="A10" s="33" t="s">
        <v>125</v>
      </c>
      <c r="B10" s="3"/>
      <c r="C10" s="3"/>
      <c r="D10" s="4"/>
      <c r="E10" s="34"/>
      <c r="F10" s="35"/>
      <c r="G10" s="43"/>
      <c r="H10" s="68"/>
    </row>
    <row r="11" spans="1:8" ht="39.4" customHeight="1" x14ac:dyDescent="0.35">
      <c r="A11" s="33" t="s">
        <v>126</v>
      </c>
      <c r="B11" s="3"/>
      <c r="C11" s="3"/>
      <c r="D11" s="4"/>
      <c r="E11" s="34"/>
      <c r="F11" s="35"/>
      <c r="G11" s="43"/>
      <c r="H11" s="39"/>
    </row>
    <row r="12" spans="1:8" ht="39.4" customHeight="1" x14ac:dyDescent="0.35">
      <c r="A12" s="33" t="s">
        <v>127</v>
      </c>
      <c r="B12" s="37"/>
      <c r="C12" s="37"/>
      <c r="D12" s="38"/>
      <c r="E12" s="39"/>
      <c r="F12" s="40"/>
      <c r="G12" s="44"/>
      <c r="H12" s="68"/>
    </row>
  </sheetData>
  <phoneticPr fontId="2" type="noConversion"/>
  <conditionalFormatting sqref="B2:B12">
    <cfRule type="cellIs" dxfId="175" priority="7" operator="equal">
      <formula>"Low"</formula>
    </cfRule>
    <cfRule type="cellIs" dxfId="174" priority="8" operator="equal">
      <formula>"Medium"</formula>
    </cfRule>
    <cfRule type="cellIs" dxfId="173" priority="9" operator="equal">
      <formula>"High"</formula>
    </cfRule>
  </conditionalFormatting>
  <conditionalFormatting sqref="C2:C12">
    <cfRule type="cellIs" dxfId="172" priority="4" operator="equal">
      <formula>"Low"</formula>
    </cfRule>
    <cfRule type="cellIs" dxfId="171" priority="5" operator="equal">
      <formula>"Medium"</formula>
    </cfRule>
    <cfRule type="cellIs" dxfId="170"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0B6CAAB-6ECE-4376-B036-E12192B2E3B1}">
            <xm:f>Lists!$C$4</xm:f>
            <x14:dxf>
              <font>
                <color auto="1"/>
              </font>
              <fill>
                <patternFill>
                  <bgColor rgb="FFFF3300"/>
                </patternFill>
              </fill>
            </x14:dxf>
          </x14:cfRule>
          <x14:cfRule type="cellIs" priority="2" operator="equal" id="{EF6BB6C2-FB8E-48DF-B702-1055EC82BEA3}">
            <xm:f>Lists!$C$3</xm:f>
            <x14:dxf>
              <font>
                <color auto="1"/>
              </font>
              <fill>
                <patternFill>
                  <bgColor rgb="FFFFC000"/>
                </patternFill>
              </fill>
            </x14:dxf>
          </x14:cfRule>
          <x14:cfRule type="cellIs" priority="3" operator="equal" id="{795B69FA-9696-41CA-AF8B-C3614C4E35F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57A2BA8-B9E6-4962-8816-4B0ED65F449F}">
          <x14:formula1>
            <xm:f>Lists!$C$2:$C$4</xm:f>
          </x14:formula1>
          <xm:sqref>D3:D50</xm:sqref>
        </x14:dataValidation>
        <x14:dataValidation type="list" allowBlank="1" showInputMessage="1" showErrorMessage="1" xr:uid="{BD5011A2-D664-4F19-B70C-E898907598B0}">
          <x14:formula1>
            <xm:f>Lists!$B$2:$B$4</xm:f>
          </x14:formula1>
          <xm:sqref>C2:C50</xm:sqref>
        </x14:dataValidation>
        <x14:dataValidation type="list" allowBlank="1" showInputMessage="1" showErrorMessage="1" xr:uid="{21BD6A11-68F1-4246-84E0-BE8F7A569344}">
          <x14:formula1>
            <xm:f>Lists!$A$2:$A$4</xm:f>
          </x14:formula1>
          <xm:sqref>B2:B50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5CA3-6C45-44A3-8C39-A27FA4406C6B}">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59.25" customHeight="1" x14ac:dyDescent="0.35">
      <c r="A1" s="29" t="s">
        <v>217</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128</v>
      </c>
      <c r="B3" s="3"/>
      <c r="C3" s="3"/>
      <c r="D3" s="4"/>
      <c r="E3" s="34"/>
      <c r="F3" s="35"/>
      <c r="G3" s="43"/>
      <c r="H3" s="34"/>
    </row>
    <row r="4" spans="1:8" ht="39.4" customHeight="1" x14ac:dyDescent="0.35">
      <c r="A4" s="33" t="s">
        <v>129</v>
      </c>
      <c r="B4" s="3"/>
      <c r="C4" s="3"/>
      <c r="D4" s="4"/>
      <c r="E4" s="34"/>
      <c r="F4" s="35"/>
      <c r="G4" s="43"/>
      <c r="H4" s="68"/>
    </row>
    <row r="5" spans="1:8" ht="39.4" customHeight="1" x14ac:dyDescent="0.35">
      <c r="A5" s="33" t="s">
        <v>130</v>
      </c>
      <c r="B5" s="3"/>
      <c r="C5" s="3"/>
      <c r="D5" s="4"/>
      <c r="E5" s="34"/>
      <c r="F5" s="35"/>
      <c r="G5" s="43"/>
      <c r="H5" s="34"/>
    </row>
    <row r="6" spans="1:8" ht="39.4" customHeight="1" x14ac:dyDescent="0.35">
      <c r="A6" s="33" t="s">
        <v>131</v>
      </c>
      <c r="B6" s="3"/>
      <c r="C6" s="3"/>
      <c r="D6" s="4"/>
      <c r="E6" s="34"/>
      <c r="F6" s="35"/>
      <c r="G6" s="43"/>
      <c r="H6" s="68"/>
    </row>
    <row r="7" spans="1:8" ht="39.4" customHeight="1" x14ac:dyDescent="0.35">
      <c r="A7" s="33" t="s">
        <v>132</v>
      </c>
      <c r="B7" s="3"/>
      <c r="C7" s="3"/>
      <c r="D7" s="4"/>
      <c r="E7" s="34"/>
      <c r="F7" s="35"/>
      <c r="G7" s="43"/>
      <c r="H7" s="34"/>
    </row>
    <row r="8" spans="1:8" ht="39.4" customHeight="1" x14ac:dyDescent="0.35">
      <c r="A8" s="33" t="s">
        <v>133</v>
      </c>
      <c r="B8" s="3"/>
      <c r="C8" s="3"/>
      <c r="D8" s="4"/>
      <c r="E8" s="34"/>
      <c r="F8" s="35"/>
      <c r="G8" s="43"/>
      <c r="H8" s="68"/>
    </row>
    <row r="9" spans="1:8" ht="39.4" customHeight="1" x14ac:dyDescent="0.35">
      <c r="A9" s="33" t="s">
        <v>134</v>
      </c>
      <c r="B9" s="3"/>
      <c r="C9" s="3"/>
      <c r="D9" s="4"/>
      <c r="E9" s="34"/>
      <c r="F9" s="35"/>
      <c r="G9" s="43"/>
      <c r="H9" s="34"/>
    </row>
    <row r="10" spans="1:8" ht="39.4" customHeight="1" x14ac:dyDescent="0.35">
      <c r="A10" s="33" t="s">
        <v>135</v>
      </c>
      <c r="B10" s="3"/>
      <c r="C10" s="3"/>
      <c r="D10" s="4"/>
      <c r="E10" s="34"/>
      <c r="F10" s="35"/>
      <c r="G10" s="43"/>
      <c r="H10" s="68"/>
    </row>
    <row r="11" spans="1:8" ht="39.4" customHeight="1" x14ac:dyDescent="0.35">
      <c r="A11" s="33" t="s">
        <v>136</v>
      </c>
      <c r="B11" s="3"/>
      <c r="C11" s="3"/>
      <c r="D11" s="4"/>
      <c r="E11" s="34"/>
      <c r="F11" s="35"/>
      <c r="G11" s="43"/>
      <c r="H11" s="39"/>
    </row>
    <row r="12" spans="1:8" ht="39.4" customHeight="1" x14ac:dyDescent="0.35">
      <c r="A12" s="33" t="s">
        <v>137</v>
      </c>
      <c r="B12" s="37"/>
      <c r="C12" s="37"/>
      <c r="D12" s="38"/>
      <c r="E12" s="39"/>
      <c r="F12" s="40"/>
      <c r="G12" s="44"/>
      <c r="H12" s="68"/>
    </row>
  </sheetData>
  <phoneticPr fontId="2" type="noConversion"/>
  <conditionalFormatting sqref="B2:B12">
    <cfRule type="cellIs" dxfId="153" priority="7" operator="equal">
      <formula>"Low"</formula>
    </cfRule>
    <cfRule type="cellIs" dxfId="152" priority="8" operator="equal">
      <formula>"Medium"</formula>
    </cfRule>
    <cfRule type="cellIs" dxfId="151" priority="9" operator="equal">
      <formula>"High"</formula>
    </cfRule>
  </conditionalFormatting>
  <conditionalFormatting sqref="C2:C12">
    <cfRule type="cellIs" dxfId="150" priority="4" operator="equal">
      <formula>"Low"</formula>
    </cfRule>
    <cfRule type="cellIs" dxfId="149" priority="5" operator="equal">
      <formula>"Medium"</formula>
    </cfRule>
    <cfRule type="cellIs" dxfId="14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099D0FF-B47D-48EC-9981-0B66566EA7F2}">
            <xm:f>Lists!$C$4</xm:f>
            <x14:dxf>
              <font>
                <color auto="1"/>
              </font>
              <fill>
                <patternFill>
                  <bgColor rgb="FFFF3300"/>
                </patternFill>
              </fill>
            </x14:dxf>
          </x14:cfRule>
          <x14:cfRule type="cellIs" priority="2" operator="equal" id="{E84D39E1-FEE9-4A46-86A5-C225D46E9D96}">
            <xm:f>Lists!$C$3</xm:f>
            <x14:dxf>
              <font>
                <color auto="1"/>
              </font>
              <fill>
                <patternFill>
                  <bgColor rgb="FFFFC000"/>
                </patternFill>
              </fill>
            </x14:dxf>
          </x14:cfRule>
          <x14:cfRule type="cellIs" priority="3" operator="equal" id="{144BC576-ADFD-4C99-B9E2-356DBE15DB2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C57A056-7804-4B99-B82A-2CBF62D85333}">
          <x14:formula1>
            <xm:f>Lists!$A$2:$A$4</xm:f>
          </x14:formula1>
          <xm:sqref>B2:B50</xm:sqref>
        </x14:dataValidation>
        <x14:dataValidation type="list" allowBlank="1" showInputMessage="1" showErrorMessage="1" xr:uid="{14A211B0-2438-4E45-A40B-FFDD0C38E26C}">
          <x14:formula1>
            <xm:f>Lists!$B$2:$B$4</xm:f>
          </x14:formula1>
          <xm:sqref>C2:C50</xm:sqref>
        </x14:dataValidation>
        <x14:dataValidation type="list" allowBlank="1" showInputMessage="1" showErrorMessage="1" xr:uid="{0EE50A76-7086-4D34-BAEC-8D8A09DE0258}">
          <x14:formula1>
            <xm:f>Lists!$C$2:$C$4</xm:f>
          </x14:formula1>
          <xm:sqref>D3:D50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CEEEC-5CEE-4BF7-85FE-3AF619F94344}">
  <dimension ref="A1:H12"/>
  <sheetViews>
    <sheetView workbookViewId="0">
      <selection activeCell="A3" sqref="A3:A12"/>
    </sheetView>
  </sheetViews>
  <sheetFormatPr defaultColWidth="9" defaultRowHeight="39.4" customHeight="1" x14ac:dyDescent="0.35"/>
  <cols>
    <col min="1" max="1" width="61.36328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99" customHeight="1" x14ac:dyDescent="0.35">
      <c r="A1" s="29" t="s">
        <v>41</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138</v>
      </c>
      <c r="B3" s="3"/>
      <c r="C3" s="3"/>
      <c r="D3" s="4"/>
      <c r="E3" s="34"/>
      <c r="F3" s="35"/>
      <c r="G3" s="43"/>
      <c r="H3" s="34"/>
    </row>
    <row r="4" spans="1:8" ht="39.4" customHeight="1" x14ac:dyDescent="0.35">
      <c r="A4" s="33" t="s">
        <v>139</v>
      </c>
      <c r="B4" s="3"/>
      <c r="C4" s="3"/>
      <c r="D4" s="4"/>
      <c r="E4" s="34"/>
      <c r="F4" s="35"/>
      <c r="G4" s="43"/>
      <c r="H4" s="68"/>
    </row>
    <row r="5" spans="1:8" ht="39.4" customHeight="1" x14ac:dyDescent="0.35">
      <c r="A5" s="33" t="s">
        <v>140</v>
      </c>
      <c r="B5" s="3"/>
      <c r="C5" s="3"/>
      <c r="D5" s="4"/>
      <c r="E5" s="34"/>
      <c r="F5" s="35"/>
      <c r="G5" s="43"/>
      <c r="H5" s="34"/>
    </row>
    <row r="6" spans="1:8" ht="39.4" customHeight="1" x14ac:dyDescent="0.35">
      <c r="A6" s="33" t="s">
        <v>141</v>
      </c>
      <c r="B6" s="3"/>
      <c r="C6" s="3"/>
      <c r="D6" s="4"/>
      <c r="E6" s="34"/>
      <c r="F6" s="35"/>
      <c r="G6" s="43"/>
      <c r="H6" s="68"/>
    </row>
    <row r="7" spans="1:8" ht="39.4" customHeight="1" x14ac:dyDescent="0.35">
      <c r="A7" s="33" t="s">
        <v>142</v>
      </c>
      <c r="B7" s="3"/>
      <c r="C7" s="3"/>
      <c r="D7" s="4"/>
      <c r="E7" s="34"/>
      <c r="F7" s="35"/>
      <c r="G7" s="43"/>
      <c r="H7" s="34"/>
    </row>
    <row r="8" spans="1:8" ht="39.4" customHeight="1" x14ac:dyDescent="0.35">
      <c r="A8" s="33" t="s">
        <v>143</v>
      </c>
      <c r="B8" s="3"/>
      <c r="C8" s="3"/>
      <c r="D8" s="4"/>
      <c r="E8" s="34"/>
      <c r="F8" s="35"/>
      <c r="G8" s="43"/>
      <c r="H8" s="68"/>
    </row>
    <row r="9" spans="1:8" ht="39.4" customHeight="1" x14ac:dyDescent="0.35">
      <c r="A9" s="33" t="s">
        <v>144</v>
      </c>
      <c r="B9" s="3"/>
      <c r="C9" s="3"/>
      <c r="D9" s="4"/>
      <c r="E9" s="34"/>
      <c r="F9" s="35"/>
      <c r="G9" s="43"/>
      <c r="H9" s="34"/>
    </row>
    <row r="10" spans="1:8" ht="39.4" customHeight="1" x14ac:dyDescent="0.35">
      <c r="A10" s="33" t="s">
        <v>145</v>
      </c>
      <c r="B10" s="3"/>
      <c r="C10" s="3"/>
      <c r="D10" s="4"/>
      <c r="E10" s="34"/>
      <c r="F10" s="35"/>
      <c r="G10" s="43"/>
      <c r="H10" s="68"/>
    </row>
    <row r="11" spans="1:8" ht="39.4" customHeight="1" x14ac:dyDescent="0.35">
      <c r="A11" s="33" t="s">
        <v>146</v>
      </c>
      <c r="B11" s="3"/>
      <c r="C11" s="3"/>
      <c r="D11" s="4"/>
      <c r="E11" s="34"/>
      <c r="F11" s="35"/>
      <c r="G11" s="43"/>
      <c r="H11" s="39"/>
    </row>
    <row r="12" spans="1:8" ht="39.4" customHeight="1" x14ac:dyDescent="0.35">
      <c r="A12" s="33" t="s">
        <v>147</v>
      </c>
      <c r="B12" s="37"/>
      <c r="C12" s="37"/>
      <c r="D12" s="38"/>
      <c r="E12" s="39"/>
      <c r="F12" s="40"/>
      <c r="G12" s="44"/>
      <c r="H12" s="68"/>
    </row>
  </sheetData>
  <phoneticPr fontId="2" type="noConversion"/>
  <conditionalFormatting sqref="B2:B12">
    <cfRule type="cellIs" dxfId="131" priority="7" operator="equal">
      <formula>"Low"</formula>
    </cfRule>
    <cfRule type="cellIs" dxfId="130" priority="8" operator="equal">
      <formula>"Medium"</formula>
    </cfRule>
    <cfRule type="cellIs" dxfId="129" priority="9" operator="equal">
      <formula>"High"</formula>
    </cfRule>
  </conditionalFormatting>
  <conditionalFormatting sqref="C2:C12">
    <cfRule type="cellIs" dxfId="128" priority="4" operator="equal">
      <formula>"Low"</formula>
    </cfRule>
    <cfRule type="cellIs" dxfId="127" priority="5" operator="equal">
      <formula>"Medium"</formula>
    </cfRule>
    <cfRule type="cellIs" dxfId="12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6EFA8594-E921-4948-AA30-BE3E0A0ADE72}">
            <xm:f>Lists!$C$4</xm:f>
            <x14:dxf>
              <font>
                <color auto="1"/>
              </font>
              <fill>
                <patternFill>
                  <bgColor rgb="FFFF3300"/>
                </patternFill>
              </fill>
            </x14:dxf>
          </x14:cfRule>
          <x14:cfRule type="cellIs" priority="2" operator="equal" id="{76CCD267-4F40-40A3-8787-64DDC4D5AC89}">
            <xm:f>Lists!$C$3</xm:f>
            <x14:dxf>
              <font>
                <color auto="1"/>
              </font>
              <fill>
                <patternFill>
                  <bgColor rgb="FFFFC000"/>
                </patternFill>
              </fill>
            </x14:dxf>
          </x14:cfRule>
          <x14:cfRule type="cellIs" priority="3" operator="equal" id="{5B5048A5-2C85-460D-B178-8EED616A0CC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225A18-7A70-4EDA-9126-C33BE0183063}">
          <x14:formula1>
            <xm:f>Lists!$C$2:$C$4</xm:f>
          </x14:formula1>
          <xm:sqref>D3:D50</xm:sqref>
        </x14:dataValidation>
        <x14:dataValidation type="list" allowBlank="1" showInputMessage="1" showErrorMessage="1" xr:uid="{81BF4CFE-45AA-4E91-AF99-3E18A01AC31B}">
          <x14:formula1>
            <xm:f>Lists!$B$2:$B$4</xm:f>
          </x14:formula1>
          <xm:sqref>C2:C50</xm:sqref>
        </x14:dataValidation>
        <x14:dataValidation type="list" allowBlank="1" showInputMessage="1" showErrorMessage="1" xr:uid="{361555BC-2DB0-4039-BCA0-6428F1FD93CD}">
          <x14:formula1>
            <xm:f>Lists!$A$2:$A$4</xm:f>
          </x14:formula1>
          <xm:sqref>B2:B50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D1FB9-9136-4D5B-98BC-41DC67CCEDC0}">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78.5" customHeight="1" x14ac:dyDescent="0.35">
      <c r="A1" s="29" t="s">
        <v>219</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148</v>
      </c>
      <c r="B3" s="3"/>
      <c r="C3" s="3"/>
      <c r="D3" s="4"/>
      <c r="E3" s="34"/>
      <c r="F3" s="35"/>
      <c r="G3" s="43"/>
      <c r="H3" s="34"/>
    </row>
    <row r="4" spans="1:8" ht="39.4" customHeight="1" x14ac:dyDescent="0.35">
      <c r="A4" s="33" t="s">
        <v>149</v>
      </c>
      <c r="B4" s="3"/>
      <c r="C4" s="3"/>
      <c r="D4" s="4"/>
      <c r="E4" s="34"/>
      <c r="F4" s="35"/>
      <c r="G4" s="43"/>
      <c r="H4" s="68"/>
    </row>
    <row r="5" spans="1:8" ht="39.4" customHeight="1" x14ac:dyDescent="0.35">
      <c r="A5" s="33" t="s">
        <v>150</v>
      </c>
      <c r="B5" s="3"/>
      <c r="C5" s="3"/>
      <c r="D5" s="4"/>
      <c r="E5" s="34"/>
      <c r="F5" s="35"/>
      <c r="G5" s="43"/>
      <c r="H5" s="34"/>
    </row>
    <row r="6" spans="1:8" ht="39.4" customHeight="1" x14ac:dyDescent="0.35">
      <c r="A6" s="33" t="s">
        <v>151</v>
      </c>
      <c r="B6" s="3"/>
      <c r="C6" s="3"/>
      <c r="D6" s="4"/>
      <c r="E6" s="34"/>
      <c r="F6" s="35"/>
      <c r="G6" s="43"/>
      <c r="H6" s="68"/>
    </row>
    <row r="7" spans="1:8" ht="39.4" customHeight="1" x14ac:dyDescent="0.35">
      <c r="A7" s="33" t="s">
        <v>152</v>
      </c>
      <c r="B7" s="3"/>
      <c r="C7" s="3"/>
      <c r="D7" s="4"/>
      <c r="E7" s="34"/>
      <c r="F7" s="35"/>
      <c r="G7" s="43"/>
      <c r="H7" s="34"/>
    </row>
    <row r="8" spans="1:8" ht="39.4" customHeight="1" x14ac:dyDescent="0.35">
      <c r="A8" s="33" t="s">
        <v>153</v>
      </c>
      <c r="B8" s="3"/>
      <c r="C8" s="3"/>
      <c r="D8" s="4"/>
      <c r="E8" s="34"/>
      <c r="F8" s="35"/>
      <c r="G8" s="43"/>
      <c r="H8" s="68"/>
    </row>
    <row r="9" spans="1:8" ht="39.4" customHeight="1" x14ac:dyDescent="0.35">
      <c r="A9" s="33" t="s">
        <v>154</v>
      </c>
      <c r="B9" s="3"/>
      <c r="C9" s="3"/>
      <c r="D9" s="4"/>
      <c r="E9" s="34"/>
      <c r="F9" s="35"/>
      <c r="G9" s="43"/>
      <c r="H9" s="34"/>
    </row>
    <row r="10" spans="1:8" ht="39.4" customHeight="1" x14ac:dyDescent="0.35">
      <c r="A10" s="33" t="s">
        <v>155</v>
      </c>
      <c r="B10" s="3"/>
      <c r="C10" s="3"/>
      <c r="D10" s="4"/>
      <c r="E10" s="34"/>
      <c r="F10" s="35"/>
      <c r="G10" s="43"/>
      <c r="H10" s="68"/>
    </row>
    <row r="11" spans="1:8" ht="39.4" customHeight="1" x14ac:dyDescent="0.35">
      <c r="A11" s="33" t="s">
        <v>156</v>
      </c>
      <c r="B11" s="3"/>
      <c r="C11" s="3"/>
      <c r="D11" s="4"/>
      <c r="E11" s="34"/>
      <c r="F11" s="35"/>
      <c r="G11" s="43"/>
      <c r="H11" s="39"/>
    </row>
    <row r="12" spans="1:8" ht="39.4" customHeight="1" x14ac:dyDescent="0.35">
      <c r="A12" s="33" t="s">
        <v>157</v>
      </c>
      <c r="B12" s="37"/>
      <c r="C12" s="37"/>
      <c r="D12" s="38"/>
      <c r="E12" s="39"/>
      <c r="F12" s="40"/>
      <c r="G12" s="44"/>
      <c r="H12" s="68"/>
    </row>
  </sheetData>
  <phoneticPr fontId="2" type="noConversion"/>
  <conditionalFormatting sqref="B2:B12">
    <cfRule type="cellIs" dxfId="109" priority="7" operator="equal">
      <formula>"Low"</formula>
    </cfRule>
    <cfRule type="cellIs" dxfId="108" priority="8" operator="equal">
      <formula>"Medium"</formula>
    </cfRule>
    <cfRule type="cellIs" dxfId="107" priority="9" operator="equal">
      <formula>"High"</formula>
    </cfRule>
  </conditionalFormatting>
  <conditionalFormatting sqref="C2:C12">
    <cfRule type="cellIs" dxfId="106" priority="4" operator="equal">
      <formula>"Low"</formula>
    </cfRule>
    <cfRule type="cellIs" dxfId="105" priority="5" operator="equal">
      <formula>"Medium"</formula>
    </cfRule>
    <cfRule type="cellIs" dxfId="104"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A4FB400-800F-427D-829D-402576C55E40}">
            <xm:f>Lists!$C$4</xm:f>
            <x14:dxf>
              <font>
                <color auto="1"/>
              </font>
              <fill>
                <patternFill>
                  <bgColor rgb="FFFF3300"/>
                </patternFill>
              </fill>
            </x14:dxf>
          </x14:cfRule>
          <x14:cfRule type="cellIs" priority="2" operator="equal" id="{602222DA-6CD3-4A26-A2D2-1BE14E2C6C70}">
            <xm:f>Lists!$C$3</xm:f>
            <x14:dxf>
              <font>
                <color auto="1"/>
              </font>
              <fill>
                <patternFill>
                  <bgColor rgb="FFFFC000"/>
                </patternFill>
              </fill>
            </x14:dxf>
          </x14:cfRule>
          <x14:cfRule type="cellIs" priority="3" operator="equal" id="{C7038EC6-C730-4CFF-A514-2622A84D402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A72D7FB-DA35-48ED-A1F4-EA9AEDBDBA6D}">
          <x14:formula1>
            <xm:f>Lists!$A$2:$A$4</xm:f>
          </x14:formula1>
          <xm:sqref>B2:B50</xm:sqref>
        </x14:dataValidation>
        <x14:dataValidation type="list" allowBlank="1" showInputMessage="1" showErrorMessage="1" xr:uid="{8A69E7C0-A4F9-4BED-8111-B1DAE8C3E96C}">
          <x14:formula1>
            <xm:f>Lists!$B$2:$B$4</xm:f>
          </x14:formula1>
          <xm:sqref>C2:C50</xm:sqref>
        </x14:dataValidation>
        <x14:dataValidation type="list" allowBlank="1" showInputMessage="1" showErrorMessage="1" xr:uid="{9D66407A-6A11-466D-84CC-A883E4518BE6}">
          <x14:formula1>
            <xm:f>Lists!$C$2:$C$4</xm:f>
          </x14:formula1>
          <xm:sqref>D3:D50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1DA88-4A91-413E-B419-7536AA0110FA}">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59.25" customHeight="1" x14ac:dyDescent="0.35">
      <c r="A1" s="29" t="s">
        <v>220</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158</v>
      </c>
      <c r="B3" s="3"/>
      <c r="C3" s="3"/>
      <c r="D3" s="4"/>
      <c r="E3" s="34"/>
      <c r="F3" s="35"/>
      <c r="G3" s="43"/>
      <c r="H3" s="34"/>
    </row>
    <row r="4" spans="1:8" ht="39.4" customHeight="1" x14ac:dyDescent="0.35">
      <c r="A4" s="33" t="s">
        <v>159</v>
      </c>
      <c r="B4" s="3"/>
      <c r="C4" s="3"/>
      <c r="D4" s="4"/>
      <c r="E4" s="34"/>
      <c r="F4" s="35"/>
      <c r="G4" s="43"/>
      <c r="H4" s="68"/>
    </row>
    <row r="5" spans="1:8" ht="39.4" customHeight="1" x14ac:dyDescent="0.35">
      <c r="A5" s="33" t="s">
        <v>160</v>
      </c>
      <c r="B5" s="3"/>
      <c r="C5" s="3"/>
      <c r="D5" s="4"/>
      <c r="E5" s="34"/>
      <c r="F5" s="35"/>
      <c r="G5" s="43"/>
      <c r="H5" s="34"/>
    </row>
    <row r="6" spans="1:8" ht="39.4" customHeight="1" x14ac:dyDescent="0.35">
      <c r="A6" s="33" t="s">
        <v>161</v>
      </c>
      <c r="B6" s="3"/>
      <c r="C6" s="3"/>
      <c r="D6" s="4"/>
      <c r="E6" s="34"/>
      <c r="F6" s="35"/>
      <c r="G6" s="43"/>
      <c r="H6" s="68"/>
    </row>
    <row r="7" spans="1:8" ht="39.4" customHeight="1" x14ac:dyDescent="0.35">
      <c r="A7" s="33" t="s">
        <v>162</v>
      </c>
      <c r="B7" s="3"/>
      <c r="C7" s="3"/>
      <c r="D7" s="4"/>
      <c r="E7" s="34"/>
      <c r="F7" s="35"/>
      <c r="G7" s="43"/>
      <c r="H7" s="34"/>
    </row>
    <row r="8" spans="1:8" ht="39.4" customHeight="1" x14ac:dyDescent="0.35">
      <c r="A8" s="33" t="s">
        <v>163</v>
      </c>
      <c r="B8" s="3"/>
      <c r="C8" s="3"/>
      <c r="D8" s="4"/>
      <c r="E8" s="34"/>
      <c r="F8" s="35"/>
      <c r="G8" s="43"/>
      <c r="H8" s="68"/>
    </row>
    <row r="9" spans="1:8" ht="39.4" customHeight="1" x14ac:dyDescent="0.35">
      <c r="A9" s="33" t="s">
        <v>164</v>
      </c>
      <c r="B9" s="3"/>
      <c r="C9" s="3"/>
      <c r="D9" s="4"/>
      <c r="E9" s="34"/>
      <c r="F9" s="35"/>
      <c r="G9" s="43"/>
      <c r="H9" s="34"/>
    </row>
    <row r="10" spans="1:8" ht="39.4" customHeight="1" x14ac:dyDescent="0.35">
      <c r="A10" s="33" t="s">
        <v>165</v>
      </c>
      <c r="B10" s="3"/>
      <c r="C10" s="3"/>
      <c r="D10" s="4"/>
      <c r="E10" s="34"/>
      <c r="F10" s="35"/>
      <c r="G10" s="43"/>
      <c r="H10" s="68"/>
    </row>
    <row r="11" spans="1:8" ht="39.4" customHeight="1" x14ac:dyDescent="0.35">
      <c r="A11" s="33" t="s">
        <v>166</v>
      </c>
      <c r="B11" s="3"/>
      <c r="C11" s="3"/>
      <c r="D11" s="4"/>
      <c r="E11" s="34"/>
      <c r="F11" s="35"/>
      <c r="G11" s="43"/>
      <c r="H11" s="39"/>
    </row>
    <row r="12" spans="1:8" ht="39.4" customHeight="1" x14ac:dyDescent="0.35">
      <c r="A12" s="33" t="s">
        <v>167</v>
      </c>
      <c r="B12" s="37"/>
      <c r="C12" s="37"/>
      <c r="D12" s="38"/>
      <c r="E12" s="39"/>
      <c r="F12" s="40"/>
      <c r="G12" s="44"/>
      <c r="H12" s="68"/>
    </row>
  </sheetData>
  <phoneticPr fontId="2" type="noConversion"/>
  <conditionalFormatting sqref="B2:B12">
    <cfRule type="cellIs" dxfId="87" priority="7" operator="equal">
      <formula>"Low"</formula>
    </cfRule>
    <cfRule type="cellIs" dxfId="86" priority="8" operator="equal">
      <formula>"Medium"</formula>
    </cfRule>
    <cfRule type="cellIs" dxfId="85" priority="9" operator="equal">
      <formula>"High"</formula>
    </cfRule>
  </conditionalFormatting>
  <conditionalFormatting sqref="C2:C12">
    <cfRule type="cellIs" dxfId="84" priority="4" operator="equal">
      <formula>"Low"</formula>
    </cfRule>
    <cfRule type="cellIs" dxfId="83" priority="5" operator="equal">
      <formula>"Medium"</formula>
    </cfRule>
    <cfRule type="cellIs" dxfId="8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D5A0CF9-4EEE-41C0-A7A7-4DEBAD4D09F0}">
            <xm:f>Lists!$C$4</xm:f>
            <x14:dxf>
              <font>
                <color auto="1"/>
              </font>
              <fill>
                <patternFill>
                  <bgColor rgb="FFFF3300"/>
                </patternFill>
              </fill>
            </x14:dxf>
          </x14:cfRule>
          <x14:cfRule type="cellIs" priority="2" operator="equal" id="{29995A95-7551-4087-BBA8-204DA9560A68}">
            <xm:f>Lists!$C$3</xm:f>
            <x14:dxf>
              <font>
                <color auto="1"/>
              </font>
              <fill>
                <patternFill>
                  <bgColor rgb="FFFFC000"/>
                </patternFill>
              </fill>
            </x14:dxf>
          </x14:cfRule>
          <x14:cfRule type="cellIs" priority="3" operator="equal" id="{BACC51A7-81F5-4E63-A5BD-F714F292335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2BEF15C-52FA-4BFE-9C45-6FAA04EC2FAB}">
          <x14:formula1>
            <xm:f>Lists!$C$2:$C$4</xm:f>
          </x14:formula1>
          <xm:sqref>D3:D50</xm:sqref>
        </x14:dataValidation>
        <x14:dataValidation type="list" allowBlank="1" showInputMessage="1" showErrorMessage="1" xr:uid="{F721531B-1B78-4792-8061-4A3CF14C730F}">
          <x14:formula1>
            <xm:f>Lists!$B$2:$B$4</xm:f>
          </x14:formula1>
          <xm:sqref>C2:C50</xm:sqref>
        </x14:dataValidation>
        <x14:dataValidation type="list" allowBlank="1" showInputMessage="1" showErrorMessage="1" xr:uid="{E27B0539-09E7-4B93-9FC0-A9A4DDE13439}">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tabColor rgb="FFFF0000"/>
  </sheetPr>
  <dimension ref="A2:L32"/>
  <sheetViews>
    <sheetView showGridLines="0" tabSelected="1" topLeftCell="A7" zoomScaleNormal="100" workbookViewId="0">
      <selection activeCell="B14" sqref="B14"/>
    </sheetView>
  </sheetViews>
  <sheetFormatPr defaultColWidth="9" defaultRowHeight="18" customHeight="1" x14ac:dyDescent="0.35"/>
  <cols>
    <col min="1" max="1" width="9" style="2"/>
    <col min="2" max="2" width="53.54296875" style="2" customWidth="1"/>
    <col min="3" max="11" width="8.7265625" style="2" customWidth="1"/>
    <col min="12" max="16384" width="9" style="2"/>
  </cols>
  <sheetData>
    <row r="2" spans="1:12" ht="72.75" customHeight="1" x14ac:dyDescent="0.35"/>
    <row r="3" spans="1:12" ht="18" customHeight="1" thickBot="1" x14ac:dyDescent="0.4"/>
    <row r="4" spans="1:12" ht="20.5" customHeight="1" thickTop="1" thickBot="1" x14ac:dyDescent="0.4">
      <c r="B4" s="93" t="s">
        <v>0</v>
      </c>
      <c r="C4" s="93"/>
      <c r="D4" s="93"/>
      <c r="E4" s="93"/>
      <c r="F4" s="93"/>
      <c r="G4" s="93"/>
      <c r="I4" s="83" t="s">
        <v>1</v>
      </c>
      <c r="J4" s="84"/>
      <c r="K4" s="84"/>
      <c r="L4" s="85"/>
    </row>
    <row r="5" spans="1:12" ht="20.5" customHeight="1" thickBot="1" x14ac:dyDescent="0.4">
      <c r="B5" s="74" t="s">
        <v>2</v>
      </c>
      <c r="C5" s="92"/>
      <c r="D5" s="92"/>
      <c r="E5" s="92"/>
      <c r="F5" s="92"/>
      <c r="G5" s="92"/>
      <c r="I5" s="86"/>
      <c r="J5" s="87"/>
      <c r="K5" s="87"/>
      <c r="L5" s="88"/>
    </row>
    <row r="6" spans="1:12" ht="20.5" customHeight="1" thickBot="1" x14ac:dyDescent="0.4">
      <c r="B6" s="74" t="s">
        <v>3</v>
      </c>
      <c r="C6" s="92"/>
      <c r="D6" s="92"/>
      <c r="E6" s="92"/>
      <c r="F6" s="92"/>
      <c r="G6" s="92"/>
      <c r="I6" s="86"/>
      <c r="J6" s="87"/>
      <c r="K6" s="87"/>
      <c r="L6" s="88"/>
    </row>
    <row r="7" spans="1:12" ht="20.5" customHeight="1" thickBot="1" x14ac:dyDescent="0.4">
      <c r="B7" s="74" t="s">
        <v>4</v>
      </c>
      <c r="C7" s="92"/>
      <c r="D7" s="92"/>
      <c r="E7" s="92"/>
      <c r="F7" s="92"/>
      <c r="G7" s="92"/>
      <c r="I7" s="86"/>
      <c r="J7" s="87"/>
      <c r="K7" s="87"/>
      <c r="L7" s="88"/>
    </row>
    <row r="8" spans="1:12" ht="20.5" customHeight="1" thickBot="1" x14ac:dyDescent="0.4">
      <c r="B8" s="74" t="s">
        <v>5</v>
      </c>
      <c r="C8" s="92"/>
      <c r="D8" s="92"/>
      <c r="E8" s="92"/>
      <c r="F8" s="92"/>
      <c r="G8" s="92"/>
      <c r="I8" s="89"/>
      <c r="J8" s="90"/>
      <c r="K8" s="90"/>
      <c r="L8" s="91"/>
    </row>
    <row r="9" spans="1:12" ht="18" customHeight="1" x14ac:dyDescent="0.35">
      <c r="B9" s="17"/>
      <c r="C9" s="17"/>
      <c r="D9"/>
    </row>
    <row r="10" spans="1:12" ht="18" customHeight="1" x14ac:dyDescent="0.35">
      <c r="A10" s="77" t="s">
        <v>6</v>
      </c>
      <c r="B10" s="77" t="s">
        <v>7</v>
      </c>
      <c r="C10" s="81" t="s">
        <v>8</v>
      </c>
      <c r="D10" s="81"/>
      <c r="E10" s="81"/>
      <c r="F10" s="82" t="s">
        <v>9</v>
      </c>
      <c r="G10" s="82"/>
      <c r="H10" s="82"/>
      <c r="I10" s="78" t="s">
        <v>10</v>
      </c>
      <c r="J10" s="79"/>
      <c r="K10" s="79"/>
      <c r="L10" s="80"/>
    </row>
    <row r="11" spans="1:12" s="5" customFormat="1" ht="31.15" customHeight="1" x14ac:dyDescent="0.35">
      <c r="A11" s="77"/>
      <c r="B11" s="77"/>
      <c r="C11" s="6" t="s">
        <v>11</v>
      </c>
      <c r="D11" s="7" t="s">
        <v>12</v>
      </c>
      <c r="E11" s="8" t="s">
        <v>13</v>
      </c>
      <c r="F11" s="6" t="s">
        <v>11</v>
      </c>
      <c r="G11" s="7" t="s">
        <v>12</v>
      </c>
      <c r="H11" s="8" t="s">
        <v>13</v>
      </c>
      <c r="I11" s="9" t="s">
        <v>14</v>
      </c>
      <c r="J11" s="10" t="s">
        <v>15</v>
      </c>
      <c r="K11" s="11" t="s">
        <v>16</v>
      </c>
      <c r="L11" s="13" t="s">
        <v>17</v>
      </c>
    </row>
    <row r="12" spans="1:12" ht="60" customHeight="1" x14ac:dyDescent="0.35">
      <c r="A12" s="3">
        <v>1</v>
      </c>
      <c r="B12" s="75" t="s">
        <v>207</v>
      </c>
      <c r="C12" s="15">
        <f>COUNTIF('Criteria 1'!$B$3:$B$50,"Low")</f>
        <v>0</v>
      </c>
      <c r="D12" s="15">
        <f>COUNTIF('Criteria 1'!$B$3:$B$50,"Medium")</f>
        <v>0</v>
      </c>
      <c r="E12" s="15">
        <f>COUNTIF('Criteria 1'!$B$3:$B$50,"High")</f>
        <v>0</v>
      </c>
      <c r="F12" s="16">
        <f>COUNTIF('Criteria 1'!$C$3:$C$50,"Low")</f>
        <v>0</v>
      </c>
      <c r="G12" s="16">
        <f>COUNTIF('Criteria 1'!$C$3:$C$50,"Medium")</f>
        <v>0</v>
      </c>
      <c r="H12" s="16">
        <f>COUNTIF('Criteria 1'!$C$3:$C$50,"High")</f>
        <v>0</v>
      </c>
      <c r="I12" s="14">
        <f>COUNTIF('Criteria 1'!$D$3:$D$50,"Fully Compliant")</f>
        <v>0</v>
      </c>
      <c r="J12" s="14">
        <f>COUNTIF('Criteria 1'!$D$3:$D$50,"Partially Compliant")</f>
        <v>0</v>
      </c>
      <c r="K12" s="14">
        <f>COUNTIF('Criteria 1'!$D$3:$D$50,"Non Compliant")</f>
        <v>0</v>
      </c>
      <c r="L12" s="12"/>
    </row>
    <row r="13" spans="1:12" ht="92" customHeight="1" x14ac:dyDescent="0.35">
      <c r="A13" s="3" t="s">
        <v>199</v>
      </c>
      <c r="B13" s="75" t="s">
        <v>198</v>
      </c>
      <c r="C13" s="15">
        <f>COUNTIF('Criteria 2 a,b'!$B$3:$B$50,"Low")</f>
        <v>0</v>
      </c>
      <c r="D13" s="15">
        <f>COUNTIF('Criteria 2 a,b'!$B$3:$B$50,"Medium")</f>
        <v>0</v>
      </c>
      <c r="E13" s="15">
        <f>COUNTIF('Criteria 2 a,b'!$B$3:$B$50,"High")</f>
        <v>0</v>
      </c>
      <c r="F13" s="16">
        <f>COUNTIF('Criteria 2 a,b'!$C$3:$C$50,"Low")</f>
        <v>0</v>
      </c>
      <c r="G13" s="16">
        <f>COUNTIF('Criteria 2 a,b'!$C$3:$C$50,"Medium")</f>
        <v>0</v>
      </c>
      <c r="H13" s="16">
        <f>COUNTIF('Criteria 2 a,b'!$C$3:$C$50,"High")</f>
        <v>0</v>
      </c>
      <c r="I13" s="14">
        <f>COUNTIF('Criteria 2 a,b'!$D$3:$D$50,"Fully Compliant")</f>
        <v>0</v>
      </c>
      <c r="J13" s="14">
        <f>COUNTIF('Criteria 2 a,b'!$D$3:$D$50,"Partially Compliant")</f>
        <v>0</v>
      </c>
      <c r="K13" s="14">
        <f>COUNTIF('Criteria 2 a,b'!$D$3:$D$50,"Non Compliant")</f>
        <v>0</v>
      </c>
      <c r="L13" s="12"/>
    </row>
    <row r="14" spans="1:12" ht="115.5" customHeight="1" x14ac:dyDescent="0.35">
      <c r="A14" s="3" t="s">
        <v>200</v>
      </c>
      <c r="B14" s="75" t="s">
        <v>206</v>
      </c>
      <c r="C14" s="15">
        <f>COUNTIF('Criteria 2 c,d'!$B$3:$B$50,"Low")</f>
        <v>0</v>
      </c>
      <c r="D14" s="15">
        <f>COUNTIF('Criteria 2 c,d'!$B$3:$B$50,"Medium")</f>
        <v>0</v>
      </c>
      <c r="E14" s="15">
        <f>COUNTIF('Criteria 2 c,d'!$B$3:$B$50,"High")</f>
        <v>0</v>
      </c>
      <c r="F14" s="16">
        <f>COUNTIF('Criteria 2 c,d'!$C$3:$C$50,"Low")</f>
        <v>0</v>
      </c>
      <c r="G14" s="16">
        <f>COUNTIF('Criteria 2 c,d'!$C$3:$C$50,"Medium")</f>
        <v>0</v>
      </c>
      <c r="H14" s="16">
        <f>COUNTIF('Criteria 2 c,d'!$C$3:$C$50,"High")</f>
        <v>0</v>
      </c>
      <c r="I14" s="14">
        <f>COUNTIF('Criteria 2 c,d'!$D$3:$D$50,"Fully Compliant")</f>
        <v>0</v>
      </c>
      <c r="J14" s="14">
        <f>COUNTIF('Criteria 2 c,d'!$D$3:$D$50,"Partially Compliant")</f>
        <v>0</v>
      </c>
      <c r="K14" s="14">
        <f>COUNTIF('Criteria 2 c,d'!$D$3:$D$50,"Non Compliant")</f>
        <v>0</v>
      </c>
      <c r="L14" s="12"/>
    </row>
    <row r="15" spans="1:12" ht="90" customHeight="1" x14ac:dyDescent="0.35">
      <c r="A15" s="3" t="s">
        <v>201</v>
      </c>
      <c r="B15" s="75" t="s">
        <v>208</v>
      </c>
      <c r="C15" s="15">
        <f>COUNTIF('Criteria 2 e,f'!$B$3:$B$50,"Low")</f>
        <v>0</v>
      </c>
      <c r="D15" s="15">
        <f>COUNTIF('Criteria 2 e,f'!$B$3:$B$50,"Medium")</f>
        <v>0</v>
      </c>
      <c r="E15" s="15">
        <f>COUNTIF('Criteria 2 e,f'!$B$3:$B$50,"High")</f>
        <v>0</v>
      </c>
      <c r="F15" s="16">
        <f>COUNTIF('Criteria 2 e,f'!$C$3:$C$50,"Low")</f>
        <v>0</v>
      </c>
      <c r="G15" s="16">
        <f>COUNTIF('Criteria 2 e,f'!$C$3:$C$50,"Medium")</f>
        <v>0</v>
      </c>
      <c r="H15" s="16">
        <f>COUNTIF('Criteria 2 e,f'!$C$3:$C$50,"High")</f>
        <v>0</v>
      </c>
      <c r="I15" s="14">
        <f>COUNTIF('Criteria 2 e,f'!$D$3:$D$50,"Fully Compliant")</f>
        <v>0</v>
      </c>
      <c r="J15" s="14">
        <f>COUNTIF('Criteria 2 e,f'!$D$3:$D$50,"Partially Compliant")</f>
        <v>0</v>
      </c>
      <c r="K15" s="14">
        <f>COUNTIF('Criteria 2 e,f'!$D$3:$D$50,"Non Compliant")</f>
        <v>0</v>
      </c>
      <c r="L15" s="12"/>
    </row>
    <row r="16" spans="1:12" ht="103" customHeight="1" x14ac:dyDescent="0.35">
      <c r="A16" s="3" t="s">
        <v>202</v>
      </c>
      <c r="B16" s="75" t="s">
        <v>209</v>
      </c>
      <c r="C16" s="15">
        <f>COUNTIF('Criteria 2 g,h'!$B$3:$B$50,"Low")</f>
        <v>0</v>
      </c>
      <c r="D16" s="15">
        <f>COUNTIF('Criteria 2 g,h'!$B$3:$B$50,"Medium")</f>
        <v>0</v>
      </c>
      <c r="E16" s="15">
        <f>COUNTIF('Criteria 2 g,h'!$B$3:$B$50,"High")</f>
        <v>0</v>
      </c>
      <c r="F16" s="16">
        <f>COUNTIF('Criteria 2 g,h'!$C$3:$C$50,"Low")</f>
        <v>0</v>
      </c>
      <c r="G16" s="16">
        <f>COUNTIF('Criteria 2 g,h'!$C$3:$C$50,"Medium")</f>
        <v>0</v>
      </c>
      <c r="H16" s="16">
        <f>COUNTIF('Criteria 2 g,h'!$C$3:$C$50,"High")</f>
        <v>0</v>
      </c>
      <c r="I16" s="14">
        <f>COUNTIF('Criteria 2 g,h'!$D$3:$D$50,"Fully Compliant")</f>
        <v>0</v>
      </c>
      <c r="J16" s="14">
        <f>COUNTIF('Criteria 2 g,h'!$D$3:$D$50,"Partially Compliant")</f>
        <v>0</v>
      </c>
      <c r="K16" s="14">
        <f>COUNTIF('Criteria 2 g,h'!$D$3:$D$50,"Non Compliant")</f>
        <v>0</v>
      </c>
      <c r="L16" s="12"/>
    </row>
    <row r="17" spans="1:12" ht="67" customHeight="1" x14ac:dyDescent="0.35">
      <c r="A17" s="3" t="s">
        <v>203</v>
      </c>
      <c r="B17" s="75" t="s">
        <v>210</v>
      </c>
      <c r="C17" s="15">
        <f>COUNTIF('Criteria 2 1, j'!$B$3:$B$50,"Low")</f>
        <v>0</v>
      </c>
      <c r="D17" s="15">
        <f>COUNTIF('Criteria 2 1, j'!$B$3:$B$50,"Medium")</f>
        <v>0</v>
      </c>
      <c r="E17" s="15">
        <f>COUNTIF('Criteria 2 1, j'!$B$3:$B$50,"High")</f>
        <v>0</v>
      </c>
      <c r="F17" s="16">
        <f>COUNTIF('Criteria 2 1, j'!$C$3:$C$50,"Low")</f>
        <v>0</v>
      </c>
      <c r="G17" s="16">
        <f>COUNTIF('Criteria 2 1, j'!$C$3:$C$50,"Medium")</f>
        <v>0</v>
      </c>
      <c r="H17" s="16">
        <f>COUNTIF('Criteria 2 1, j'!$C$3:$C$50,"High")</f>
        <v>0</v>
      </c>
      <c r="I17" s="14">
        <f>COUNTIF('Criteria 2 1, j'!$D$3:$D$50,"Fully Compliant")</f>
        <v>0</v>
      </c>
      <c r="J17" s="14">
        <f>COUNTIF('Criteria 2 1, j'!$D$3:$D$50,"Partially Compliant")</f>
        <v>0</v>
      </c>
      <c r="K17" s="14">
        <f>COUNTIF('Criteria 2 1, j'!$D$3:$D$50,"Non Compliant")</f>
        <v>0</v>
      </c>
      <c r="L17" s="12"/>
    </row>
    <row r="18" spans="1:12" ht="60" customHeight="1" x14ac:dyDescent="0.35">
      <c r="A18" s="3">
        <v>3</v>
      </c>
      <c r="B18" s="75" t="s">
        <v>211</v>
      </c>
      <c r="C18" s="15">
        <f>COUNTIF('Criteria 3'!$B$3:$B$50,"Low")</f>
        <v>0</v>
      </c>
      <c r="D18" s="15">
        <f>COUNTIF('Criteria 3'!$B$3:$B$50,"Medium")</f>
        <v>0</v>
      </c>
      <c r="E18" s="15">
        <f>COUNTIF('Criteria 3'!$B$3:$B$50,"High")</f>
        <v>0</v>
      </c>
      <c r="F18" s="16">
        <f>COUNTIF('Criteria 3'!$C$3:$C$50,"Low")</f>
        <v>0</v>
      </c>
      <c r="G18" s="16">
        <f>COUNTIF('Criteria 3'!$C$3:$C$50,"Medium")</f>
        <v>0</v>
      </c>
      <c r="H18" s="16">
        <f>COUNTIF('Criteria 3'!$C$3:$C$50,"High")</f>
        <v>0</v>
      </c>
      <c r="I18" s="14">
        <f>COUNTIF('Criteria 3'!$D$3:$D$50,"Fully Compliant")</f>
        <v>0</v>
      </c>
      <c r="J18" s="14">
        <f>COUNTIF('Criteria 3'!$D$3:$D$50,"Partially Compliant")</f>
        <v>0</v>
      </c>
      <c r="K18" s="14">
        <f>COUNTIF('Criteria 3'!$D$3:$D$50,"Non Compliant")</f>
        <v>0</v>
      </c>
      <c r="L18" s="12"/>
    </row>
    <row r="19" spans="1:12" ht="60" customHeight="1" x14ac:dyDescent="0.35">
      <c r="A19" s="3">
        <v>4</v>
      </c>
      <c r="B19" s="75" t="s">
        <v>212</v>
      </c>
      <c r="C19" s="15">
        <f>COUNTIF('Criteria 4'!$B$3:$B$50,"Low")</f>
        <v>0</v>
      </c>
      <c r="D19" s="15">
        <f>COUNTIF('Criteria 4'!$B$3:$B$50,"Medium")</f>
        <v>0</v>
      </c>
      <c r="E19" s="15">
        <f>COUNTIF('Criteria 4'!$B$3:$B$50,"High")</f>
        <v>0</v>
      </c>
      <c r="F19" s="16">
        <f>COUNTIF('Criteria 4'!$C$3:$C$50,"Low")</f>
        <v>0</v>
      </c>
      <c r="G19" s="16">
        <f>COUNTIF('Criteria 4'!$C$3:$C$50,"Medium")</f>
        <v>0</v>
      </c>
      <c r="H19" s="16">
        <f>COUNTIF('Criteria 4'!$C$3:$C$50,"High")</f>
        <v>0</v>
      </c>
      <c r="I19" s="14">
        <f>COUNTIF('Criteria 4'!$D$3:$D$50,"Fully Compliant")</f>
        <v>0</v>
      </c>
      <c r="J19" s="14">
        <f>COUNTIF('Criteria 4'!$D$3:$D$50,"Partially Compliant")</f>
        <v>0</v>
      </c>
      <c r="K19" s="14">
        <f>COUNTIF('Criteria 4'!$D$3:$D$50,"Non Compliant")</f>
        <v>0</v>
      </c>
      <c r="L19" s="12"/>
    </row>
    <row r="20" spans="1:12" ht="60" customHeight="1" x14ac:dyDescent="0.35">
      <c r="A20" s="3">
        <v>5</v>
      </c>
      <c r="B20" s="75" t="s">
        <v>213</v>
      </c>
      <c r="C20" s="15">
        <f>COUNTIF('Criteria 5'!$B$3:$B$50,"Low")</f>
        <v>0</v>
      </c>
      <c r="D20" s="15">
        <f>COUNTIF('Criteria 5'!$B$3:$B$50,"Medium")</f>
        <v>0</v>
      </c>
      <c r="E20" s="15">
        <f>COUNTIF('Criteria 5'!$B$3:$B$50,"High")</f>
        <v>0</v>
      </c>
      <c r="F20" s="16">
        <f>COUNTIF('Criteria 5'!$C$3:$C$50,"Low")</f>
        <v>0</v>
      </c>
      <c r="G20" s="16">
        <f>COUNTIF('Criteria 5'!$C$3:$C$50,"Medium")</f>
        <v>0</v>
      </c>
      <c r="H20" s="16">
        <f>COUNTIF('Criteria 5'!$C$3:$C$50,"High")</f>
        <v>0</v>
      </c>
      <c r="I20" s="14">
        <f>COUNTIF('Criteria 5'!$D$3:$D$50,"Fully Compliant")</f>
        <v>0</v>
      </c>
      <c r="J20" s="14">
        <f>COUNTIF('Criteria 5'!$D$3:$D$50,"Partially Compliant")</f>
        <v>0</v>
      </c>
      <c r="K20" s="14">
        <f>COUNTIF('Criteria 5'!$D$3:$D$50,"Non Compliant")</f>
        <v>0</v>
      </c>
      <c r="L20" s="12"/>
    </row>
    <row r="21" spans="1:12" ht="70.5" customHeight="1" x14ac:dyDescent="0.35">
      <c r="A21" s="3" t="s">
        <v>204</v>
      </c>
      <c r="B21" s="75" t="s">
        <v>214</v>
      </c>
      <c r="C21" s="15">
        <f>COUNTIF('Criteria 6'!$B$3:$B$50,"Low")</f>
        <v>0</v>
      </c>
      <c r="D21" s="15">
        <f>COUNTIF('Criteria 6'!$B$3:$B$50,"Medium")</f>
        <v>0</v>
      </c>
      <c r="E21" s="15">
        <f>COUNTIF('Criteria 6'!$B$3:$B$50,"High")</f>
        <v>0</v>
      </c>
      <c r="F21" s="16">
        <f>COUNTIF('Criteria 6'!$C$3:$C$50,"Low")</f>
        <v>0</v>
      </c>
      <c r="G21" s="16">
        <f>COUNTIF('Criteria 6'!$C$3:$C$50,"Medium")</f>
        <v>0</v>
      </c>
      <c r="H21" s="16">
        <f>COUNTIF('Criteria 6'!$C$3:$C$50,"High")</f>
        <v>0</v>
      </c>
      <c r="I21" s="14">
        <f>COUNTIF('Criteria 6'!$D$3:$D$50,"Fully Compliant")</f>
        <v>0</v>
      </c>
      <c r="J21" s="14">
        <f>COUNTIF('Criteria 6'!$D$3:$D$50,"Partially Compliant")</f>
        <v>0</v>
      </c>
      <c r="K21" s="14">
        <f>COUNTIF('Criteria 6'!$D$3:$D$50,"Non Compliant")</f>
        <v>0</v>
      </c>
      <c r="L21" s="12"/>
    </row>
    <row r="22" spans="1:12" ht="60" customHeight="1" x14ac:dyDescent="0.35">
      <c r="A22" s="3">
        <v>7</v>
      </c>
      <c r="B22" s="75" t="s">
        <v>215</v>
      </c>
      <c r="C22" s="15">
        <f>COUNTIF('Criteria 7'!$B$3:$B$50,"Low")</f>
        <v>0</v>
      </c>
      <c r="D22" s="15">
        <f>COUNTIF('Criteria 7'!$B$3:$B$50,"Medium")</f>
        <v>0</v>
      </c>
      <c r="E22" s="15">
        <f>COUNTIF('Criteria 7'!$B$3:$B$50,"High")</f>
        <v>0</v>
      </c>
      <c r="F22" s="16">
        <f>COUNTIF('Criteria 7'!$C$3:$C$50,"Low")</f>
        <v>0</v>
      </c>
      <c r="G22" s="16">
        <f>COUNTIF('Criteria 7'!$C$3:$C$50,"Medium")</f>
        <v>0</v>
      </c>
      <c r="H22" s="16">
        <f>COUNTIF('Criteria 7'!$C$3:$C$50,"High")</f>
        <v>0</v>
      </c>
      <c r="I22" s="14">
        <f>COUNTIF('Criteria 7'!$D$3:$D$50,"Fully Compliant")</f>
        <v>0</v>
      </c>
      <c r="J22" s="14">
        <f>COUNTIF('Criteria 7'!$D$3:$D$50,"Partially Compliant")</f>
        <v>0</v>
      </c>
      <c r="K22" s="14">
        <f>COUNTIF('Criteria 7'!$D$3:$D$50,"Non Compliant")</f>
        <v>0</v>
      </c>
      <c r="L22" s="12"/>
    </row>
    <row r="23" spans="1:12" ht="60" customHeight="1" x14ac:dyDescent="0.35">
      <c r="A23" s="3">
        <v>8</v>
      </c>
      <c r="B23" s="75" t="s">
        <v>216</v>
      </c>
      <c r="C23" s="15">
        <f>COUNTIF('Criteria 8'!$B$3:$B$50,"Low")</f>
        <v>0</v>
      </c>
      <c r="D23" s="15">
        <f>COUNTIF('Criteria 8'!$B$3:$B$50,"Medium")</f>
        <v>0</v>
      </c>
      <c r="E23" s="15">
        <f>COUNTIF('Criteria 8'!$B$3:$B$50,"High")</f>
        <v>0</v>
      </c>
      <c r="F23" s="16">
        <f>COUNTIF('Criteria 8'!$C$3:$C$50,"Low")</f>
        <v>0</v>
      </c>
      <c r="G23" s="16">
        <f>COUNTIF('Criteria 8'!$C$3:$C$50,"Medium")</f>
        <v>0</v>
      </c>
      <c r="H23" s="16">
        <f>COUNTIF('Criteria 8'!$C$3:$C$50,"High")</f>
        <v>0</v>
      </c>
      <c r="I23" s="14">
        <f>COUNTIF('Criteria 8'!$D$3:$D$50,"Fully Compliant")</f>
        <v>0</v>
      </c>
      <c r="J23" s="14">
        <f>COUNTIF('Criteria 8'!$D$3:$D$50,"Partially Compliant")</f>
        <v>0</v>
      </c>
      <c r="K23" s="14">
        <f>COUNTIF('Criteria 8'!$D$3:$D$50,"Non Compliant")</f>
        <v>0</v>
      </c>
      <c r="L23" s="12"/>
    </row>
    <row r="24" spans="1:12" ht="60" customHeight="1" x14ac:dyDescent="0.35">
      <c r="A24" s="3">
        <v>9</v>
      </c>
      <c r="B24" s="75" t="s">
        <v>217</v>
      </c>
      <c r="C24" s="15">
        <f>COUNTIF('Criteria 9'!$B$3:$B$50,"Low")</f>
        <v>0</v>
      </c>
      <c r="D24" s="15">
        <f>COUNTIF('Criteria 9'!$B$3:$B$50,"Medium")</f>
        <v>0</v>
      </c>
      <c r="E24" s="15">
        <f>COUNTIF('Criteria 9'!$B$3:$B$50,"High")</f>
        <v>0</v>
      </c>
      <c r="F24" s="16">
        <f>COUNTIF('Criteria 9'!$C$3:$C$50,"Low")</f>
        <v>0</v>
      </c>
      <c r="G24" s="16">
        <f>COUNTIF('Criteria 9'!$C$3:$C$50,"Medium")</f>
        <v>0</v>
      </c>
      <c r="H24" s="16">
        <f>COUNTIF('Criteria 9'!$C$3:$C$50,"High")</f>
        <v>0</v>
      </c>
      <c r="I24" s="14">
        <f>COUNTIF('Criteria 9'!$D$3:$D$50,"Fully Compliant")</f>
        <v>0</v>
      </c>
      <c r="J24" s="14">
        <f>COUNTIF('Criteria 9'!$D$3:$D$50,"Partially Compliant")</f>
        <v>0</v>
      </c>
      <c r="K24" s="14">
        <f>COUNTIF('Criteria 9'!$D$3:$D$50,"Non Compliant")</f>
        <v>0</v>
      </c>
      <c r="L24" s="12"/>
    </row>
    <row r="25" spans="1:12" ht="78" customHeight="1" x14ac:dyDescent="0.35">
      <c r="A25" s="3" t="s">
        <v>205</v>
      </c>
      <c r="B25" s="75" t="s">
        <v>218</v>
      </c>
      <c r="C25" s="15">
        <f>COUNTIF('Criteria 10 a,b'!$B$3:$B$50,"Low")</f>
        <v>0</v>
      </c>
      <c r="D25" s="15">
        <f>COUNTIF('Criteria 10 a,b'!$B$3:$B$50,"Medium")</f>
        <v>0</v>
      </c>
      <c r="E25" s="15">
        <f>COUNTIF('Criteria 10 a,b'!$B$3:$B$50,"High")</f>
        <v>0</v>
      </c>
      <c r="F25" s="16">
        <f>COUNTIF('Criteria 10 a,b'!$C$3:$C$50,"Low")</f>
        <v>0</v>
      </c>
      <c r="G25" s="16">
        <f>COUNTIF('Criteria 10 a,b'!$C$3:$C$50,"Medium")</f>
        <v>0</v>
      </c>
      <c r="H25" s="16">
        <f>COUNTIF('Criteria 10 a,b'!$C$3:$C$50,"High")</f>
        <v>0</v>
      </c>
      <c r="I25" s="14">
        <f>COUNTIF('Criteria 10 a,b'!$D$3:$D$50,"Fully Compliant")</f>
        <v>0</v>
      </c>
      <c r="J25" s="14">
        <f>COUNTIF('Criteria 10 a,b'!$D$3:$D$50,"Partially Compliant")</f>
        <v>0</v>
      </c>
      <c r="K25" s="14">
        <f>COUNTIF('Criteria 10 a,b'!$D$3:$D$50,"Non Compliant")</f>
        <v>0</v>
      </c>
      <c r="L25" s="12"/>
    </row>
    <row r="26" spans="1:12" ht="60" customHeight="1" x14ac:dyDescent="0.35">
      <c r="A26" s="3">
        <v>11</v>
      </c>
      <c r="B26" s="75" t="s">
        <v>219</v>
      </c>
      <c r="C26" s="15">
        <f>COUNTIF('Criteria 11'!$B$3:$B$50,"Low")</f>
        <v>0</v>
      </c>
      <c r="D26" s="15">
        <f>COUNTIF('Criteria 11'!$B$3:$B$50,"Medium")</f>
        <v>0</v>
      </c>
      <c r="E26" s="15">
        <f>COUNTIF('Criteria 11'!$B$3:$B$50,"High")</f>
        <v>0</v>
      </c>
      <c r="F26" s="16">
        <f>COUNTIF('Criteria 11'!$C$3:$C$50,"Low")</f>
        <v>0</v>
      </c>
      <c r="G26" s="16">
        <f>COUNTIF('Criteria 11'!$C$3:$C$50,"Medium")</f>
        <v>0</v>
      </c>
      <c r="H26" s="16">
        <f>COUNTIF('Criteria 11'!$C$3:$C$50,"High")</f>
        <v>0</v>
      </c>
      <c r="I26" s="14">
        <f>COUNTIF('Criteria 11'!$D$3:$D$50,"Fully Compliant")</f>
        <v>0</v>
      </c>
      <c r="J26" s="14">
        <f>COUNTIF('Criteria 11'!$D$3:$D$50,"Partially Compliant")</f>
        <v>0</v>
      </c>
      <c r="K26" s="14">
        <f>COUNTIF('Criteria 11'!$D$3:$D$50,"Non Compliant")</f>
        <v>0</v>
      </c>
      <c r="L26" s="12"/>
    </row>
    <row r="27" spans="1:12" ht="60" customHeight="1" x14ac:dyDescent="0.35">
      <c r="A27" s="3">
        <v>12</v>
      </c>
      <c r="B27" s="75" t="s">
        <v>220</v>
      </c>
      <c r="C27" s="15">
        <f>COUNTIF('Criteria 12'!$B$3:$B$50,"Low")</f>
        <v>0</v>
      </c>
      <c r="D27" s="15">
        <f>COUNTIF('Criteria 12'!$B$3:$B$50,"Medium")</f>
        <v>0</v>
      </c>
      <c r="E27" s="15">
        <f>COUNTIF('Criteria 12'!$B$3:$B$50,"High")</f>
        <v>0</v>
      </c>
      <c r="F27" s="16">
        <f>COUNTIF('Criteria 12'!$C$3:$C$50,"Low")</f>
        <v>0</v>
      </c>
      <c r="G27" s="16">
        <f>COUNTIF('Criteria 12'!$C$3:$C$50,"Medium")</f>
        <v>0</v>
      </c>
      <c r="H27" s="16">
        <f>COUNTIF('Criteria 12'!$C$3:$C$50,"High")</f>
        <v>0</v>
      </c>
      <c r="I27" s="14">
        <f>COUNTIF('Criteria 12'!$D$3:$D$50,"Fully Compliant")</f>
        <v>0</v>
      </c>
      <c r="J27" s="14">
        <f>COUNTIF('Criteria 12'!$D$3:$D$50,"Partially Compliant")</f>
        <v>0</v>
      </c>
      <c r="K27" s="14">
        <f>COUNTIF('Criteria 12'!$D$3:$D$50,"Non Compliant")</f>
        <v>0</v>
      </c>
      <c r="L27" s="12"/>
    </row>
    <row r="28" spans="1:12" ht="60" customHeight="1" x14ac:dyDescent="0.35">
      <c r="A28" s="3">
        <v>13</v>
      </c>
      <c r="B28" s="75" t="s">
        <v>221</v>
      </c>
      <c r="C28" s="15">
        <f>COUNTIF('Criteria 13'!$B$3:$B$50,"Low")</f>
        <v>0</v>
      </c>
      <c r="D28" s="15">
        <f>COUNTIF('Criteria 13'!$B$3:$B$50,"Medium")</f>
        <v>0</v>
      </c>
      <c r="E28" s="15">
        <f>COUNTIF('Criteria 13'!$B$3:$B$50,"High")</f>
        <v>0</v>
      </c>
      <c r="F28" s="16">
        <f>COUNTIF('Criteria 13'!$C$3:$C$50,"Low")</f>
        <v>0</v>
      </c>
      <c r="G28" s="16">
        <f>COUNTIF('Criteria 13'!$C$3:$C$50,"Medium")</f>
        <v>0</v>
      </c>
      <c r="H28" s="16">
        <f>COUNTIF('Criteria 13'!$C$3:$C$50,"High")</f>
        <v>0</v>
      </c>
      <c r="I28" s="14">
        <f>COUNTIF('Criteria 13'!$D$3:$D$50,"Fully Compliant")</f>
        <v>0</v>
      </c>
      <c r="J28" s="14">
        <f>COUNTIF('Criteria 13'!$D$3:$D$50,"Partially Compliant")</f>
        <v>0</v>
      </c>
      <c r="K28" s="14">
        <f>COUNTIF('Criteria 13'!$D$3:$D$50,"Non Compliant")</f>
        <v>0</v>
      </c>
      <c r="L28" s="12"/>
    </row>
    <row r="29" spans="1:12" ht="60" customHeight="1" x14ac:dyDescent="0.35">
      <c r="A29" s="3">
        <v>14</v>
      </c>
      <c r="B29" s="75" t="s">
        <v>222</v>
      </c>
      <c r="C29" s="15">
        <f>COUNTIF('Criteria 14'!$B$3:$B$50,"Low")</f>
        <v>0</v>
      </c>
      <c r="D29" s="15">
        <f>COUNTIF('Criteria 14'!$B$3:$B$50,"Medium")</f>
        <v>0</v>
      </c>
      <c r="E29" s="15">
        <f>COUNTIF('Criteria 14'!$B$3:$B$50,"High")</f>
        <v>0</v>
      </c>
      <c r="F29" s="16">
        <f>COUNTIF('Criteria 14'!$C$3:$C$50,"Low")</f>
        <v>0</v>
      </c>
      <c r="G29" s="16">
        <f>COUNTIF('Criteria 14'!$C$3:$C$50,"Medium")</f>
        <v>0</v>
      </c>
      <c r="H29" s="16">
        <f>COUNTIF('Criteria 14'!$C$3:$C$50,"High")</f>
        <v>0</v>
      </c>
      <c r="I29" s="14">
        <f>COUNTIF('Criteria 14'!$D$3:$D$50,"Fully Compliant")</f>
        <v>0</v>
      </c>
      <c r="J29" s="14">
        <f>COUNTIF('Criteria 14'!$D$3:$D$50,"Partially Compliant")</f>
        <v>0</v>
      </c>
      <c r="K29" s="14">
        <f>COUNTIF('Criteria 14'!$D$3:$D$50,"Non Compliant")</f>
        <v>0</v>
      </c>
      <c r="L29" s="12"/>
    </row>
    <row r="30" spans="1:12" ht="60" customHeight="1" thickBot="1" x14ac:dyDescent="0.4">
      <c r="A30" s="3">
        <v>15</v>
      </c>
      <c r="B30" s="76" t="s">
        <v>226</v>
      </c>
      <c r="C30" s="15">
        <f>COUNTIF('Criteria 15'!$B$3:$B$50,"Low")</f>
        <v>0</v>
      </c>
      <c r="D30" s="15">
        <f>COUNTIF('Criteria 15'!$B$3:$B$50,"Medium")</f>
        <v>0</v>
      </c>
      <c r="E30" s="15">
        <f>COUNTIF('Criteria 15'!$B$3:$B$50,"High")</f>
        <v>0</v>
      </c>
      <c r="F30" s="16">
        <f>COUNTIF('Criteria 15'!$C$3:$C$50,"Low")</f>
        <v>0</v>
      </c>
      <c r="G30" s="16">
        <f>COUNTIF('Criteria 15'!$C$3:$C$50,"Medium")</f>
        <v>0</v>
      </c>
      <c r="H30" s="16">
        <f>COUNTIF('Criteria 15'!$C$3:$C$50,"High")</f>
        <v>0</v>
      </c>
      <c r="I30" s="14">
        <f>COUNTIF('Criteria 15'!$D$3:$D$50,"Fully Compliant")</f>
        <v>0</v>
      </c>
      <c r="J30" s="14">
        <f>COUNTIF('Criteria 15'!$D$3:$D$50,"Partially Compliant")</f>
        <v>0</v>
      </c>
      <c r="K30" s="14">
        <f>COUNTIF('Criteria 15'!$D$3:$D$50,"Non Compliant")</f>
        <v>0</v>
      </c>
      <c r="L30" s="12"/>
    </row>
    <row r="31" spans="1:12" s="5" customFormat="1" ht="60" customHeight="1" thickTop="1" thickBot="1" x14ac:dyDescent="0.4">
      <c r="A31" s="63" t="s">
        <v>18</v>
      </c>
      <c r="B31" s="64"/>
      <c r="C31" s="65">
        <f t="shared" ref="C31:K31" si="0">SUM(C12:C30)</f>
        <v>0</v>
      </c>
      <c r="D31" s="65">
        <f t="shared" si="0"/>
        <v>0</v>
      </c>
      <c r="E31" s="65">
        <f t="shared" si="0"/>
        <v>0</v>
      </c>
      <c r="F31" s="66">
        <f t="shared" si="0"/>
        <v>0</v>
      </c>
      <c r="G31" s="66">
        <f t="shared" si="0"/>
        <v>0</v>
      </c>
      <c r="H31" s="67">
        <f t="shared" si="0"/>
        <v>0</v>
      </c>
      <c r="I31" s="71">
        <f t="shared" si="0"/>
        <v>0</v>
      </c>
      <c r="J31" s="72">
        <f t="shared" si="0"/>
        <v>0</v>
      </c>
      <c r="K31" s="72">
        <f t="shared" si="0"/>
        <v>0</v>
      </c>
      <c r="L31" s="73"/>
    </row>
    <row r="32" spans="1:12" ht="18" customHeight="1" thickTop="1" x14ac:dyDescent="0.35"/>
  </sheetData>
  <mergeCells count="12">
    <mergeCell ref="I4:L4"/>
    <mergeCell ref="I5:L8"/>
    <mergeCell ref="C5:G5"/>
    <mergeCell ref="C6:G6"/>
    <mergeCell ref="C7:G7"/>
    <mergeCell ref="C8:G8"/>
    <mergeCell ref="B4:G4"/>
    <mergeCell ref="A10:A11"/>
    <mergeCell ref="I10:L10"/>
    <mergeCell ref="B10:B11"/>
    <mergeCell ref="C10:E10"/>
    <mergeCell ref="F10:H10"/>
  </mergeCells>
  <pageMargins left="0.7" right="0.7" top="0.75" bottom="0.75" header="0.3" footer="0.3"/>
  <pageSetup paperSize="8" scale="82" orientation="portrait"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1F426-A92A-41F4-A4F6-C5FE98EBC1F1}">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72.5" customHeight="1" x14ac:dyDescent="0.35">
      <c r="A1" s="29" t="s">
        <v>221</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168</v>
      </c>
      <c r="B3" s="3"/>
      <c r="C3" s="3"/>
      <c r="D3" s="4"/>
      <c r="E3" s="34"/>
      <c r="F3" s="35"/>
      <c r="G3" s="43"/>
      <c r="H3" s="34"/>
    </row>
    <row r="4" spans="1:8" ht="39.4" customHeight="1" x14ac:dyDescent="0.35">
      <c r="A4" s="33" t="s">
        <v>169</v>
      </c>
      <c r="B4" s="3"/>
      <c r="C4" s="3"/>
      <c r="D4" s="4"/>
      <c r="E4" s="34"/>
      <c r="F4" s="35"/>
      <c r="G4" s="43"/>
      <c r="H4" s="68"/>
    </row>
    <row r="5" spans="1:8" ht="39.4" customHeight="1" x14ac:dyDescent="0.35">
      <c r="A5" s="33" t="s">
        <v>170</v>
      </c>
      <c r="B5" s="3"/>
      <c r="C5" s="3"/>
      <c r="D5" s="4"/>
      <c r="E5" s="34"/>
      <c r="F5" s="35"/>
      <c r="G5" s="43"/>
      <c r="H5" s="34"/>
    </row>
    <row r="6" spans="1:8" ht="39.4" customHeight="1" x14ac:dyDescent="0.35">
      <c r="A6" s="33" t="s">
        <v>171</v>
      </c>
      <c r="B6" s="3"/>
      <c r="C6" s="3"/>
      <c r="D6" s="4"/>
      <c r="E6" s="34"/>
      <c r="F6" s="35"/>
      <c r="G6" s="43"/>
      <c r="H6" s="68"/>
    </row>
    <row r="7" spans="1:8" ht="39.4" customHeight="1" x14ac:dyDescent="0.35">
      <c r="A7" s="33" t="s">
        <v>172</v>
      </c>
      <c r="B7" s="3"/>
      <c r="C7" s="3"/>
      <c r="D7" s="4"/>
      <c r="E7" s="34"/>
      <c r="F7" s="35"/>
      <c r="G7" s="43"/>
      <c r="H7" s="34"/>
    </row>
    <row r="8" spans="1:8" ht="39.4" customHeight="1" x14ac:dyDescent="0.35">
      <c r="A8" s="33" t="s">
        <v>173</v>
      </c>
      <c r="B8" s="3"/>
      <c r="C8" s="3"/>
      <c r="D8" s="4"/>
      <c r="E8" s="34"/>
      <c r="F8" s="35"/>
      <c r="G8" s="43"/>
      <c r="H8" s="68"/>
    </row>
    <row r="9" spans="1:8" ht="39.4" customHeight="1" x14ac:dyDescent="0.35">
      <c r="A9" s="33" t="s">
        <v>174</v>
      </c>
      <c r="B9" s="3"/>
      <c r="C9" s="3"/>
      <c r="D9" s="4"/>
      <c r="E9" s="34"/>
      <c r="F9" s="35"/>
      <c r="G9" s="43"/>
      <c r="H9" s="34"/>
    </row>
    <row r="10" spans="1:8" ht="39.4" customHeight="1" x14ac:dyDescent="0.35">
      <c r="A10" s="33" t="s">
        <v>175</v>
      </c>
      <c r="B10" s="3"/>
      <c r="C10" s="3"/>
      <c r="D10" s="4"/>
      <c r="E10" s="34"/>
      <c r="F10" s="35"/>
      <c r="G10" s="43"/>
      <c r="H10" s="68"/>
    </row>
    <row r="11" spans="1:8" ht="39.4" customHeight="1" x14ac:dyDescent="0.35">
      <c r="A11" s="33" t="s">
        <v>176</v>
      </c>
      <c r="B11" s="3"/>
      <c r="C11" s="3"/>
      <c r="D11" s="4"/>
      <c r="E11" s="34"/>
      <c r="F11" s="35"/>
      <c r="G11" s="43"/>
      <c r="H11" s="39"/>
    </row>
    <row r="12" spans="1:8" ht="39.4" customHeight="1" x14ac:dyDescent="0.35">
      <c r="A12" s="33" t="s">
        <v>177</v>
      </c>
      <c r="B12" s="37"/>
      <c r="C12" s="37"/>
      <c r="D12" s="38"/>
      <c r="E12" s="39"/>
      <c r="F12" s="40"/>
      <c r="G12" s="44"/>
      <c r="H12" s="68"/>
    </row>
  </sheetData>
  <phoneticPr fontId="2" type="noConversion"/>
  <conditionalFormatting sqref="B2:B12">
    <cfRule type="cellIs" dxfId="65" priority="7" operator="equal">
      <formula>"Low"</formula>
    </cfRule>
    <cfRule type="cellIs" dxfId="64" priority="8" operator="equal">
      <formula>"Medium"</formula>
    </cfRule>
    <cfRule type="cellIs" dxfId="63" priority="9" operator="equal">
      <formula>"High"</formula>
    </cfRule>
  </conditionalFormatting>
  <conditionalFormatting sqref="C2:C12">
    <cfRule type="cellIs" dxfId="62" priority="4" operator="equal">
      <formula>"Low"</formula>
    </cfRule>
    <cfRule type="cellIs" dxfId="61" priority="5" operator="equal">
      <formula>"Medium"</formula>
    </cfRule>
    <cfRule type="cellIs" dxfId="60"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BCCF70A-4962-4205-AEDD-CE7030A029D2}">
            <xm:f>Lists!$C$4</xm:f>
            <x14:dxf>
              <font>
                <color auto="1"/>
              </font>
              <fill>
                <patternFill>
                  <bgColor rgb="FFFF3300"/>
                </patternFill>
              </fill>
            </x14:dxf>
          </x14:cfRule>
          <x14:cfRule type="cellIs" priority="2" operator="equal" id="{761C09F2-A1C9-42DB-87ED-4FD72D979728}">
            <xm:f>Lists!$C$3</xm:f>
            <x14:dxf>
              <font>
                <color auto="1"/>
              </font>
              <fill>
                <patternFill>
                  <bgColor rgb="FFFFC000"/>
                </patternFill>
              </fill>
            </x14:dxf>
          </x14:cfRule>
          <x14:cfRule type="cellIs" priority="3" operator="equal" id="{95B1681C-E057-4713-B4DE-62189ABBBD7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FB57430-9E82-43FB-A2C7-7850E99023DD}">
          <x14:formula1>
            <xm:f>Lists!$A$2:$A$4</xm:f>
          </x14:formula1>
          <xm:sqref>B2:B50</xm:sqref>
        </x14:dataValidation>
        <x14:dataValidation type="list" allowBlank="1" showInputMessage="1" showErrorMessage="1" xr:uid="{02B6675C-8BD3-4050-9C34-B097658D7A91}">
          <x14:formula1>
            <xm:f>Lists!$B$2:$B$4</xm:f>
          </x14:formula1>
          <xm:sqref>C2:C50</xm:sqref>
        </x14:dataValidation>
        <x14:dataValidation type="list" allowBlank="1" showInputMessage="1" showErrorMessage="1" xr:uid="{B8FCF181-0802-416B-A54E-BB2314544D5E}">
          <x14:formula1>
            <xm:f>Lists!$C$2:$C$4</xm:f>
          </x14:formula1>
          <xm:sqref>D3:D50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BEF4C-0230-43CB-8493-F1A2B49F4353}">
  <dimension ref="A1:H12"/>
  <sheetViews>
    <sheetView workbookViewId="0">
      <selection activeCell="A3" sqref="A3:A12"/>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59.25" customHeight="1" x14ac:dyDescent="0.35">
      <c r="A1" s="29" t="s">
        <v>222</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178</v>
      </c>
      <c r="B3" s="3"/>
      <c r="C3" s="3"/>
      <c r="D3" s="4"/>
      <c r="E3" s="34"/>
      <c r="F3" s="35"/>
      <c r="G3" s="43"/>
      <c r="H3" s="34"/>
    </row>
    <row r="4" spans="1:8" ht="39.4" customHeight="1" x14ac:dyDescent="0.35">
      <c r="A4" s="33" t="s">
        <v>179</v>
      </c>
      <c r="B4" s="3"/>
      <c r="C4" s="3"/>
      <c r="D4" s="4"/>
      <c r="E4" s="34"/>
      <c r="F4" s="35"/>
      <c r="G4" s="43"/>
      <c r="H4" s="68"/>
    </row>
    <row r="5" spans="1:8" ht="39.4" customHeight="1" x14ac:dyDescent="0.35">
      <c r="A5" s="33" t="s">
        <v>180</v>
      </c>
      <c r="B5" s="3"/>
      <c r="C5" s="3"/>
      <c r="D5" s="4"/>
      <c r="E5" s="34"/>
      <c r="F5" s="35"/>
      <c r="G5" s="43"/>
      <c r="H5" s="34"/>
    </row>
    <row r="6" spans="1:8" ht="39.4" customHeight="1" x14ac:dyDescent="0.35">
      <c r="A6" s="33" t="s">
        <v>181</v>
      </c>
      <c r="B6" s="3"/>
      <c r="C6" s="3"/>
      <c r="D6" s="4"/>
      <c r="E6" s="34"/>
      <c r="F6" s="35"/>
      <c r="G6" s="43"/>
      <c r="H6" s="68"/>
    </row>
    <row r="7" spans="1:8" ht="39.4" customHeight="1" x14ac:dyDescent="0.35">
      <c r="A7" s="33" t="s">
        <v>182</v>
      </c>
      <c r="B7" s="3"/>
      <c r="C7" s="3"/>
      <c r="D7" s="4"/>
      <c r="E7" s="34"/>
      <c r="F7" s="35"/>
      <c r="G7" s="43"/>
      <c r="H7" s="34"/>
    </row>
    <row r="8" spans="1:8" ht="39.4" customHeight="1" x14ac:dyDescent="0.35">
      <c r="A8" s="33" t="s">
        <v>183</v>
      </c>
      <c r="B8" s="3"/>
      <c r="C8" s="3"/>
      <c r="D8" s="4"/>
      <c r="E8" s="34"/>
      <c r="F8" s="35"/>
      <c r="G8" s="43"/>
      <c r="H8" s="68"/>
    </row>
    <row r="9" spans="1:8" ht="39.4" customHeight="1" x14ac:dyDescent="0.35">
      <c r="A9" s="33" t="s">
        <v>184</v>
      </c>
      <c r="B9" s="3"/>
      <c r="C9" s="3"/>
      <c r="D9" s="4"/>
      <c r="E9" s="34"/>
      <c r="F9" s="35"/>
      <c r="G9" s="43"/>
      <c r="H9" s="34"/>
    </row>
    <row r="10" spans="1:8" ht="39.4" customHeight="1" x14ac:dyDescent="0.35">
      <c r="A10" s="33" t="s">
        <v>185</v>
      </c>
      <c r="B10" s="3"/>
      <c r="C10" s="3"/>
      <c r="D10" s="4"/>
      <c r="E10" s="34"/>
      <c r="F10" s="35"/>
      <c r="G10" s="43"/>
      <c r="H10" s="68"/>
    </row>
    <row r="11" spans="1:8" ht="39.4" customHeight="1" x14ac:dyDescent="0.35">
      <c r="A11" s="33" t="s">
        <v>186</v>
      </c>
      <c r="B11" s="3"/>
      <c r="C11" s="3"/>
      <c r="D11" s="4"/>
      <c r="E11" s="34"/>
      <c r="F11" s="35"/>
      <c r="G11" s="43"/>
      <c r="H11" s="39"/>
    </row>
    <row r="12" spans="1:8" ht="39.4" customHeight="1" x14ac:dyDescent="0.35">
      <c r="A12" s="33" t="s">
        <v>187</v>
      </c>
      <c r="B12" s="37"/>
      <c r="C12" s="37"/>
      <c r="D12" s="38"/>
      <c r="E12" s="39"/>
      <c r="F12" s="40"/>
      <c r="G12" s="44"/>
      <c r="H12" s="68"/>
    </row>
  </sheetData>
  <phoneticPr fontId="2" type="noConversion"/>
  <conditionalFormatting sqref="B2:B12">
    <cfRule type="cellIs" dxfId="43" priority="7" operator="equal">
      <formula>"Low"</formula>
    </cfRule>
    <cfRule type="cellIs" dxfId="42" priority="8" operator="equal">
      <formula>"Medium"</formula>
    </cfRule>
    <cfRule type="cellIs" dxfId="41" priority="9" operator="equal">
      <formula>"High"</formula>
    </cfRule>
  </conditionalFormatting>
  <conditionalFormatting sqref="C2:C12">
    <cfRule type="cellIs" dxfId="40" priority="4" operator="equal">
      <formula>"Low"</formula>
    </cfRule>
    <cfRule type="cellIs" dxfId="39" priority="5" operator="equal">
      <formula>"Medium"</formula>
    </cfRule>
    <cfRule type="cellIs" dxfId="3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4B8B7F4-A42A-4B38-BB52-5B98A1361609}">
            <xm:f>Lists!$C$4</xm:f>
            <x14:dxf>
              <font>
                <color auto="1"/>
              </font>
              <fill>
                <patternFill>
                  <bgColor rgb="FFFF3300"/>
                </patternFill>
              </fill>
            </x14:dxf>
          </x14:cfRule>
          <x14:cfRule type="cellIs" priority="2" operator="equal" id="{8066FF22-AFDB-41D7-A653-D76342D27ED7}">
            <xm:f>Lists!$C$3</xm:f>
            <x14:dxf>
              <font>
                <color auto="1"/>
              </font>
              <fill>
                <patternFill>
                  <bgColor rgb="FFFFC000"/>
                </patternFill>
              </fill>
            </x14:dxf>
          </x14:cfRule>
          <x14:cfRule type="cellIs" priority="3" operator="equal" id="{E2ABEE12-0A4B-4285-91F8-7F6C537FE8A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A63EFC-E414-4C89-B07C-0D7CB1F50011}">
          <x14:formula1>
            <xm:f>Lists!$C$2:$C$4</xm:f>
          </x14:formula1>
          <xm:sqref>D3:D50</xm:sqref>
        </x14:dataValidation>
        <x14:dataValidation type="list" allowBlank="1" showInputMessage="1" showErrorMessage="1" xr:uid="{FD9D4E83-77BC-4F64-8C9A-D32B942799B1}">
          <x14:formula1>
            <xm:f>Lists!$B$2:$B$4</xm:f>
          </x14:formula1>
          <xm:sqref>C2:C50</xm:sqref>
        </x14:dataValidation>
        <x14:dataValidation type="list" allowBlank="1" showInputMessage="1" showErrorMessage="1" xr:uid="{600DB15E-278F-474C-9363-2E6176410FAC}">
          <x14:formula1>
            <xm:f>Lists!$A$2:$A$4</xm:f>
          </x14:formula1>
          <xm:sqref>B2:B50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14884-5DD3-4D3B-B2F7-5099325A2CC7}">
  <dimension ref="A1:H12"/>
  <sheetViews>
    <sheetView workbookViewId="0">
      <selection activeCell="A3" sqref="A3"/>
    </sheetView>
  </sheetViews>
  <sheetFormatPr defaultColWidth="9" defaultRowHeight="39.4" customHeight="1" x14ac:dyDescent="0.35"/>
  <cols>
    <col min="1" max="1" width="56.8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59.25" customHeight="1" x14ac:dyDescent="0.35">
      <c r="A1" s="29" t="s">
        <v>227</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188</v>
      </c>
      <c r="B3" s="3"/>
      <c r="C3" s="3"/>
      <c r="D3" s="4"/>
      <c r="E3" s="34"/>
      <c r="F3" s="35"/>
      <c r="G3" s="43"/>
      <c r="H3" s="34"/>
    </row>
    <row r="4" spans="1:8" ht="39.4" customHeight="1" x14ac:dyDescent="0.35">
      <c r="A4" s="33" t="s">
        <v>189</v>
      </c>
      <c r="B4" s="3"/>
      <c r="C4" s="3"/>
      <c r="D4" s="4"/>
      <c r="E4" s="34"/>
      <c r="F4" s="35"/>
      <c r="G4" s="43"/>
      <c r="H4" s="68"/>
    </row>
    <row r="5" spans="1:8" ht="39.4" customHeight="1" x14ac:dyDescent="0.35">
      <c r="A5" s="33" t="s">
        <v>190</v>
      </c>
      <c r="B5" s="3"/>
      <c r="C5" s="3"/>
      <c r="D5" s="4"/>
      <c r="E5" s="34"/>
      <c r="F5" s="35"/>
      <c r="G5" s="43"/>
      <c r="H5" s="34"/>
    </row>
    <row r="6" spans="1:8" ht="39.4" customHeight="1" x14ac:dyDescent="0.35">
      <c r="A6" s="33" t="s">
        <v>191</v>
      </c>
      <c r="B6" s="3"/>
      <c r="C6" s="3"/>
      <c r="D6" s="4"/>
      <c r="E6" s="34"/>
      <c r="F6" s="35"/>
      <c r="G6" s="43"/>
      <c r="H6" s="68"/>
    </row>
    <row r="7" spans="1:8" ht="39.4" customHeight="1" x14ac:dyDescent="0.35">
      <c r="A7" s="33" t="s">
        <v>192</v>
      </c>
      <c r="B7" s="3"/>
      <c r="C7" s="3"/>
      <c r="D7" s="4"/>
      <c r="E7" s="34"/>
      <c r="F7" s="35"/>
      <c r="G7" s="43"/>
      <c r="H7" s="34"/>
    </row>
    <row r="8" spans="1:8" ht="39.4" customHeight="1" x14ac:dyDescent="0.35">
      <c r="A8" s="33" t="s">
        <v>193</v>
      </c>
      <c r="B8" s="3"/>
      <c r="C8" s="3"/>
      <c r="D8" s="4"/>
      <c r="E8" s="34"/>
      <c r="F8" s="35"/>
      <c r="G8" s="43"/>
      <c r="H8" s="68"/>
    </row>
    <row r="9" spans="1:8" ht="39.4" customHeight="1" x14ac:dyDescent="0.35">
      <c r="A9" s="33" t="s">
        <v>194</v>
      </c>
      <c r="B9" s="3"/>
      <c r="C9" s="3"/>
      <c r="D9" s="4"/>
      <c r="E9" s="34"/>
      <c r="F9" s="35"/>
      <c r="G9" s="43"/>
      <c r="H9" s="34"/>
    </row>
    <row r="10" spans="1:8" ht="39.4" customHeight="1" x14ac:dyDescent="0.35">
      <c r="A10" s="33" t="s">
        <v>195</v>
      </c>
      <c r="B10" s="3"/>
      <c r="C10" s="3"/>
      <c r="D10" s="4"/>
      <c r="E10" s="34"/>
      <c r="F10" s="35"/>
      <c r="G10" s="43"/>
      <c r="H10" s="68"/>
    </row>
    <row r="11" spans="1:8" ht="39.4" customHeight="1" x14ac:dyDescent="0.35">
      <c r="A11" s="33" t="s">
        <v>196</v>
      </c>
      <c r="B11" s="3"/>
      <c r="C11" s="3"/>
      <c r="D11" s="4"/>
      <c r="E11" s="34"/>
      <c r="F11" s="35"/>
      <c r="G11" s="43"/>
      <c r="H11" s="39"/>
    </row>
    <row r="12" spans="1:8" ht="39.4" customHeight="1" x14ac:dyDescent="0.35">
      <c r="A12" s="33" t="s">
        <v>197</v>
      </c>
      <c r="B12" s="37"/>
      <c r="C12" s="37"/>
      <c r="D12" s="38"/>
      <c r="E12" s="39"/>
      <c r="F12" s="40"/>
      <c r="G12" s="44"/>
      <c r="H12" s="68"/>
    </row>
  </sheetData>
  <phoneticPr fontId="2" type="noConversion"/>
  <conditionalFormatting sqref="B2:B12">
    <cfRule type="cellIs" dxfId="21" priority="7" operator="equal">
      <formula>"Low"</formula>
    </cfRule>
    <cfRule type="cellIs" dxfId="20" priority="8" operator="equal">
      <formula>"Medium"</formula>
    </cfRule>
    <cfRule type="cellIs" dxfId="19" priority="9" operator="equal">
      <formula>"High"</formula>
    </cfRule>
  </conditionalFormatting>
  <conditionalFormatting sqref="C2:C12">
    <cfRule type="cellIs" dxfId="18" priority="4" operator="equal">
      <formula>"Low"</formula>
    </cfRule>
    <cfRule type="cellIs" dxfId="17" priority="5" operator="equal">
      <formula>"Medium"</formula>
    </cfRule>
    <cfRule type="cellIs" dxfId="16"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16E3CF2-5185-4C0A-8E76-902C81B1B3FA}">
            <xm:f>Lists!$C$4</xm:f>
            <x14:dxf>
              <font>
                <color auto="1"/>
              </font>
              <fill>
                <patternFill>
                  <bgColor rgb="FFFF3300"/>
                </patternFill>
              </fill>
            </x14:dxf>
          </x14:cfRule>
          <x14:cfRule type="cellIs" priority="2" operator="equal" id="{0448D959-C6A7-4C2A-A872-B4B1125C0A0B}">
            <xm:f>Lists!$C$3</xm:f>
            <x14:dxf>
              <font>
                <color auto="1"/>
              </font>
              <fill>
                <patternFill>
                  <bgColor rgb="FFFFC000"/>
                </patternFill>
              </fill>
            </x14:dxf>
          </x14:cfRule>
          <x14:cfRule type="cellIs" priority="3" operator="equal" id="{035F527B-6461-4F95-8F81-2C23DE69029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01E22C-9BC3-4067-ACA6-6ECA2134ABAC}">
          <x14:formula1>
            <xm:f>Lists!$A$2:$A$4</xm:f>
          </x14:formula1>
          <xm:sqref>B2:B50</xm:sqref>
        </x14:dataValidation>
        <x14:dataValidation type="list" allowBlank="1" showInputMessage="1" showErrorMessage="1" xr:uid="{5DBCCBAF-EF7F-496F-B6AC-DFE51F2EAC71}">
          <x14:formula1>
            <xm:f>Lists!$B$2:$B$4</xm:f>
          </x14:formula1>
          <xm:sqref>C2:C50</xm:sqref>
        </x14:dataValidation>
        <x14:dataValidation type="list" allowBlank="1" showInputMessage="1" showErrorMessage="1" xr:uid="{54B43673-1EBD-4A13-AB42-24FA19C95016}">
          <x14:formula1>
            <xm:f>Lists!$C$2:$C$4</xm:f>
          </x14:formula1>
          <xm:sqref>D3:D50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dimension ref="A1:V24"/>
  <sheetViews>
    <sheetView topLeftCell="D1" workbookViewId="0">
      <selection activeCell="V14" sqref="V14"/>
    </sheetView>
  </sheetViews>
  <sheetFormatPr defaultRowHeight="14.5" x14ac:dyDescent="0.35"/>
  <cols>
    <col min="1" max="1" width="11.81640625" customWidth="1"/>
    <col min="2" max="2" width="18" customWidth="1"/>
    <col min="3" max="3" width="21" customWidth="1"/>
    <col min="4" max="4" width="17.453125" customWidth="1"/>
    <col min="5" max="23" width="10" customWidth="1"/>
  </cols>
  <sheetData>
    <row r="1" spans="1:22" x14ac:dyDescent="0.35">
      <c r="A1" s="1" t="s">
        <v>8</v>
      </c>
      <c r="B1" s="1" t="s">
        <v>9</v>
      </c>
      <c r="C1" s="1" t="s">
        <v>10</v>
      </c>
    </row>
    <row r="2" spans="1:22" x14ac:dyDescent="0.35">
      <c r="A2" t="s">
        <v>13</v>
      </c>
      <c r="B2" t="s">
        <v>13</v>
      </c>
      <c r="C2" t="s">
        <v>14</v>
      </c>
    </row>
    <row r="3" spans="1:22" x14ac:dyDescent="0.35">
      <c r="A3" t="s">
        <v>12</v>
      </c>
      <c r="B3" t="s">
        <v>12</v>
      </c>
      <c r="C3" t="s">
        <v>19</v>
      </c>
    </row>
    <row r="4" spans="1:22" x14ac:dyDescent="0.35">
      <c r="A4" t="s">
        <v>11</v>
      </c>
      <c r="B4" t="s">
        <v>11</v>
      </c>
      <c r="C4" t="s">
        <v>16</v>
      </c>
    </row>
    <row r="7" spans="1:22" x14ac:dyDescent="0.35">
      <c r="D7" s="3" t="s">
        <v>20</v>
      </c>
      <c r="E7" s="3" t="s">
        <v>21</v>
      </c>
      <c r="F7" s="3" t="s">
        <v>22</v>
      </c>
      <c r="G7" s="3" t="s">
        <v>23</v>
      </c>
      <c r="H7" s="3" t="s">
        <v>24</v>
      </c>
      <c r="I7" s="3" t="s">
        <v>25</v>
      </c>
      <c r="J7" s="3" t="s">
        <v>26</v>
      </c>
      <c r="K7" s="3" t="s">
        <v>27</v>
      </c>
      <c r="L7" s="3" t="s">
        <v>28</v>
      </c>
      <c r="M7" s="3" t="s">
        <v>29</v>
      </c>
      <c r="N7" s="3" t="s">
        <v>30</v>
      </c>
      <c r="O7" s="3" t="s">
        <v>31</v>
      </c>
      <c r="P7" s="3" t="s">
        <v>32</v>
      </c>
      <c r="Q7" s="3" t="s">
        <v>33</v>
      </c>
      <c r="R7" s="3" t="s">
        <v>34</v>
      </c>
      <c r="S7" s="3" t="s">
        <v>35</v>
      </c>
      <c r="T7" s="3" t="s">
        <v>36</v>
      </c>
      <c r="U7" s="3" t="s">
        <v>37</v>
      </c>
      <c r="V7" s="3" t="s">
        <v>38</v>
      </c>
    </row>
    <row r="8" spans="1:22" x14ac:dyDescent="0.35">
      <c r="D8" s="4">
        <f>IF('Criteria 1'!$D$2="Fully Compliant",1,IF('Criteria 1'!$D$2="Partially Compliant",2,IF('Criteria 1'!$D$2="Non Compliant",3,0)))</f>
        <v>1</v>
      </c>
      <c r="E8" s="4">
        <f>IF('Criteria 2 a,b'!$D$2="Fully Compliant",1,IF('Criteria 2 a,b'!$D$2="Partially Compliant",2,IF('Criteria 2 a,b'!$D$2="Non Compliant",3,0)))</f>
        <v>1</v>
      </c>
      <c r="F8" s="4">
        <f>IF('Criteria 2 c,d'!$D$2="Fully Compliant",1,IF('Criteria 2 c,d'!$D$2="Partially Compliant",2,IF('Criteria 2 c,d'!$D$2="Non Compliant",3,0)))</f>
        <v>1</v>
      </c>
      <c r="G8" s="4">
        <f>IF('Criteria 2 e,f'!$D$2="Fully Compliant",1,IF('Criteria 2 e,f'!$D$2="Partially Compliant",2,IF('Criteria 2 e,f'!$D$2="Non Compliant",3,0)))</f>
        <v>1</v>
      </c>
      <c r="H8" s="4">
        <f>IF('Criteria 2 g,h'!$D$2="Fully Compliant",1,IF('Criteria 2 g,h'!$D$2="Partially Compliant",2,IF('Criteria 2 g,h'!$D$2="Non Compliant",3,0)))</f>
        <v>1</v>
      </c>
      <c r="I8" s="4">
        <f>IF('Criteria 2 1, j'!$D$2="Fully Compliant",1,IF('Criteria 2 1, j'!$D$2="Partially Compliant",2,IF('Criteria 2 1, j'!$D$2="Non Compliant",3,0)))</f>
        <v>1</v>
      </c>
      <c r="J8" s="4">
        <f>IF('Criteria 3'!$D$2="Fully Compliant",1,IF('Criteria 3'!$D$2="Partially Compliant",2,IF('Criteria 3'!$D$2="Non Compliant",3,0)))</f>
        <v>1</v>
      </c>
      <c r="K8" s="4">
        <f>IF('Criteria 4'!$D$2="Fully Compliant",1,IF('Criteria 4'!$D$2="Partially Compliant",2,IF('Criteria 4'!$D$2="Non Compliant",3,0)))</f>
        <v>1</v>
      </c>
      <c r="L8" s="4">
        <f>IF('Criteria 5'!$D$2="Fully Compliant",1,IF('Criteria 5'!$D$2="Partially Compliant",2,IF('Criteria 5'!$D$2="Non Compliant",3,0)))</f>
        <v>1</v>
      </c>
      <c r="M8" s="4">
        <f>IF('Criteria 6'!$D$2="Fully Compliant",1,IF('Criteria 6'!$D$2="Partially Compliant",2,IF('Criteria 6'!$D$2="Non Compliant",3,0)))</f>
        <v>1</v>
      </c>
      <c r="N8" s="4">
        <f>IF('Criteria 7'!$D$2="Fully Compliant",1,IF('Criteria 7'!$D$2="Partially Compliant",2,IF('Criteria 7'!$D$2="Non Compliant",3,0)))</f>
        <v>1</v>
      </c>
      <c r="O8" s="4">
        <f>IF('Criteria 8'!$D$2="Fully Compliant",1,IF('Criteria 8'!$D$2="Partially Compliant",2,IF('Criteria 8'!$D$2="Non Compliant",3,0)))</f>
        <v>1</v>
      </c>
      <c r="P8" s="4">
        <f>IF('Criteria 9'!$D$2="Fully Compliant",1,IF('Criteria 9'!$D$2="Partially Compliant",2,IF('Criteria 9'!$D$2="Non Compliant",3,0)))</f>
        <v>1</v>
      </c>
      <c r="Q8" s="4">
        <f>IF('Criteria 10 a,b'!$D$2="Fully Compliant",1,IF('Criteria 10 a,b'!$D$2="Partially Compliant",2,IF('Criteria 10 a,b'!$D$2="Non Compliant",3,0)))</f>
        <v>1</v>
      </c>
      <c r="R8" s="4">
        <f>IF('Criteria 11'!$D$2="Fully Compliant",1,IF('Criteria 11'!$D$2="Partially Compliant",2,IF('Criteria 11'!$D$2="Non Compliant",3,0)))</f>
        <v>1</v>
      </c>
      <c r="S8" s="4">
        <f>IF('Criteria 12'!$D$2="Fully Compliant",1,IF('Criteria 12'!$D$2="Partially Compliant",2,IF('Criteria 12'!$D$2="Non Compliant",3,0)))</f>
        <v>1</v>
      </c>
      <c r="T8" s="4">
        <f>IF('Criteria 13'!$D$2="Fully Compliant",1,IF('Criteria 13'!$D$2="Partially Compliant",2,IF('Criteria 13'!$D$2="Non Compliant",3,0)))</f>
        <v>1</v>
      </c>
      <c r="U8" s="4">
        <f>IF('Criteria 14'!$D$2="Fully Compliant",1,IF('Criteria 14'!$D$2="Partially Compliant",2,IF('Criteria 14'!$D$2="Non Compliant",3,0)))</f>
        <v>1</v>
      </c>
      <c r="V8" s="4">
        <f>IF('Criteria 15'!$D$2="Fully Compliant",1,IF('Criteria 15'!$D$2="Partially Compliant",2,IF('Criteria 15'!$D$2="Non Compliant",3,0)))</f>
        <v>1</v>
      </c>
    </row>
    <row r="9" spans="1:22" x14ac:dyDescent="0.35">
      <c r="A9" s="18"/>
    </row>
    <row r="10" spans="1:22" x14ac:dyDescent="0.35">
      <c r="A10" s="18"/>
      <c r="D10" s="19" t="s">
        <v>14</v>
      </c>
      <c r="E10" s="20">
        <f>COUNTIF($D$8:$W$8,1)</f>
        <v>19</v>
      </c>
    </row>
    <row r="11" spans="1:22" x14ac:dyDescent="0.35">
      <c r="A11" s="18"/>
      <c r="D11" s="19" t="s">
        <v>39</v>
      </c>
      <c r="E11" s="21">
        <f>COUNTIF($D$8:$W$8,2)</f>
        <v>0</v>
      </c>
    </row>
    <row r="12" spans="1:22" x14ac:dyDescent="0.35">
      <c r="A12" s="18"/>
      <c r="D12" s="19" t="s">
        <v>40</v>
      </c>
      <c r="E12" s="22">
        <f>COUNTIF($D$8:$W$8,3)</f>
        <v>0</v>
      </c>
    </row>
    <row r="13" spans="1:22" x14ac:dyDescent="0.35">
      <c r="A13" s="18"/>
    </row>
    <row r="14" spans="1:22" x14ac:dyDescent="0.35">
      <c r="A14" s="18"/>
    </row>
    <row r="15" spans="1:22" x14ac:dyDescent="0.35">
      <c r="A15" s="18"/>
    </row>
    <row r="16" spans="1:22" x14ac:dyDescent="0.35">
      <c r="A16" s="18"/>
    </row>
    <row r="17" spans="1:1" x14ac:dyDescent="0.35">
      <c r="A17" s="18"/>
    </row>
    <row r="18" spans="1:1" x14ac:dyDescent="0.35">
      <c r="A18" s="18"/>
    </row>
    <row r="19" spans="1:1" x14ac:dyDescent="0.35">
      <c r="A19" s="18"/>
    </row>
    <row r="20" spans="1:1" x14ac:dyDescent="0.35">
      <c r="A20" s="18"/>
    </row>
    <row r="21" spans="1:1" x14ac:dyDescent="0.35">
      <c r="A21" s="18"/>
    </row>
    <row r="22" spans="1:1" x14ac:dyDescent="0.35">
      <c r="A22" s="18"/>
    </row>
    <row r="23" spans="1:1" x14ac:dyDescent="0.35">
      <c r="A23" s="18"/>
    </row>
    <row r="24" spans="1:1" x14ac:dyDescent="0.35">
      <c r="A24" s="18"/>
    </row>
  </sheetData>
  <phoneticPr fontId="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dimension ref="A1:H13"/>
  <sheetViews>
    <sheetView zoomScaleNormal="100" workbookViewId="0">
      <selection activeCell="A2" sqref="A2"/>
    </sheetView>
  </sheetViews>
  <sheetFormatPr defaultColWidth="9" defaultRowHeight="39.4" customHeight="1" x14ac:dyDescent="0.35"/>
  <cols>
    <col min="1" max="1" width="50.54296875" style="2" customWidth="1"/>
    <col min="2" max="3" width="12.1796875" style="2" customWidth="1"/>
    <col min="4" max="4" width="12.54296875" style="2" customWidth="1"/>
    <col min="5" max="5" width="19.54296875" style="2" customWidth="1"/>
    <col min="6" max="6" width="15.54296875" style="2" customWidth="1"/>
    <col min="7" max="7" width="50.54296875" style="2" customWidth="1"/>
    <col min="8" max="8" width="50.7265625" style="2" customWidth="1"/>
    <col min="9" max="16384" width="9" style="2"/>
  </cols>
  <sheetData>
    <row r="1" spans="1:8" s="31" customFormat="1" ht="81" customHeight="1" x14ac:dyDescent="0.35">
      <c r="A1" s="29" t="s">
        <v>223</v>
      </c>
      <c r="B1" s="30" t="s">
        <v>8</v>
      </c>
      <c r="C1" s="30" t="s">
        <v>9</v>
      </c>
      <c r="D1" s="30" t="s">
        <v>10</v>
      </c>
      <c r="E1" s="30" t="s">
        <v>42</v>
      </c>
      <c r="F1" s="30" t="s">
        <v>43</v>
      </c>
      <c r="G1" s="27" t="s">
        <v>44</v>
      </c>
      <c r="H1" s="27" t="s">
        <v>45</v>
      </c>
    </row>
    <row r="2" spans="1:8" ht="39.4" customHeight="1" x14ac:dyDescent="0.35">
      <c r="A2" s="32" t="s">
        <v>224</v>
      </c>
      <c r="B2" s="23"/>
      <c r="C2" s="23"/>
      <c r="D2" s="28" t="str">
        <f t="shared" ref="D2" si="0">IF(COUNTIF(D3:D50,"Non Compliant")&gt;0,"Non Compliant",IF(COUNTIF(D3:D50,"Partially Compliant")&gt;0,"Partially Compliant","Fully Compliant"))</f>
        <v>Fully Compliant</v>
      </c>
      <c r="E2" s="25"/>
      <c r="F2" s="26"/>
      <c r="G2" s="25"/>
      <c r="H2" s="25"/>
    </row>
    <row r="3" spans="1:8" ht="39.4" customHeight="1" x14ac:dyDescent="0.35">
      <c r="A3" s="33" t="s">
        <v>47</v>
      </c>
      <c r="B3" s="3"/>
      <c r="C3" s="3"/>
      <c r="D3" s="4"/>
      <c r="E3" s="34"/>
      <c r="F3" s="35"/>
      <c r="G3" s="34"/>
      <c r="H3" s="34"/>
    </row>
    <row r="4" spans="1:8" ht="39.4" customHeight="1" x14ac:dyDescent="0.35">
      <c r="A4" s="33" t="s">
        <v>48</v>
      </c>
      <c r="B4" s="3"/>
      <c r="C4" s="3"/>
      <c r="D4" s="4"/>
      <c r="E4" s="34"/>
      <c r="F4" s="35"/>
      <c r="G4" s="34"/>
      <c r="H4" s="34"/>
    </row>
    <row r="5" spans="1:8" ht="39.4" customHeight="1" x14ac:dyDescent="0.35">
      <c r="A5" s="33" t="s">
        <v>49</v>
      </c>
      <c r="B5" s="3"/>
      <c r="C5" s="3"/>
      <c r="D5" s="4"/>
      <c r="E5" s="34"/>
      <c r="F5" s="35"/>
      <c r="G5" s="34"/>
      <c r="H5" s="34"/>
    </row>
    <row r="6" spans="1:8" ht="39.4" customHeight="1" x14ac:dyDescent="0.35">
      <c r="A6" s="33" t="s">
        <v>50</v>
      </c>
      <c r="B6" s="3"/>
      <c r="C6" s="3"/>
      <c r="D6" s="4"/>
      <c r="E6" s="34"/>
      <c r="F6" s="35"/>
      <c r="G6" s="34"/>
      <c r="H6" s="34"/>
    </row>
    <row r="7" spans="1:8" ht="39.4" customHeight="1" x14ac:dyDescent="0.35">
      <c r="A7" s="33" t="s">
        <v>51</v>
      </c>
      <c r="B7" s="3"/>
      <c r="C7" s="3"/>
      <c r="D7" s="4"/>
      <c r="E7" s="34"/>
      <c r="F7" s="35"/>
      <c r="G7" s="34"/>
      <c r="H7" s="34"/>
    </row>
    <row r="8" spans="1:8" ht="39.4" customHeight="1" x14ac:dyDescent="0.35">
      <c r="A8" s="33" t="s">
        <v>52</v>
      </c>
      <c r="B8" s="3"/>
      <c r="C8" s="3"/>
      <c r="D8" s="4"/>
      <c r="E8" s="34"/>
      <c r="F8" s="35"/>
      <c r="G8" s="34"/>
      <c r="H8" s="34"/>
    </row>
    <row r="9" spans="1:8" ht="39.4" customHeight="1" x14ac:dyDescent="0.35">
      <c r="A9" s="33" t="s">
        <v>53</v>
      </c>
      <c r="B9" s="3"/>
      <c r="C9" s="3"/>
      <c r="D9" s="4"/>
      <c r="E9" s="34"/>
      <c r="F9" s="35"/>
      <c r="G9" s="34"/>
      <c r="H9" s="34"/>
    </row>
    <row r="10" spans="1:8" ht="39.4" customHeight="1" x14ac:dyDescent="0.35">
      <c r="A10" s="33" t="s">
        <v>54</v>
      </c>
      <c r="B10" s="3"/>
      <c r="C10" s="3"/>
      <c r="D10" s="4"/>
      <c r="E10" s="34"/>
      <c r="F10" s="35"/>
      <c r="G10" s="34"/>
      <c r="H10" s="34"/>
    </row>
    <row r="11" spans="1:8" ht="39.4" customHeight="1" x14ac:dyDescent="0.35">
      <c r="A11" s="33" t="s">
        <v>55</v>
      </c>
      <c r="B11" s="3"/>
      <c r="C11" s="3"/>
      <c r="D11" s="4"/>
      <c r="E11" s="34"/>
      <c r="F11" s="35"/>
      <c r="G11" s="34"/>
      <c r="H11" s="34"/>
    </row>
    <row r="12" spans="1:8" ht="39.4" customHeight="1" x14ac:dyDescent="0.35">
      <c r="A12" s="36" t="s">
        <v>56</v>
      </c>
      <c r="B12" s="37"/>
      <c r="C12" s="37"/>
      <c r="D12" s="38"/>
      <c r="E12" s="39"/>
      <c r="F12" s="40"/>
      <c r="G12" s="34"/>
      <c r="H12" s="34"/>
    </row>
    <row r="13" spans="1:8" ht="39.4" customHeight="1" x14ac:dyDescent="0.35">
      <c r="A13" s="36" t="s">
        <v>57</v>
      </c>
      <c r="B13" s="37"/>
      <c r="C13" s="37"/>
      <c r="D13" s="38"/>
      <c r="E13" s="39"/>
      <c r="F13" s="40"/>
      <c r="G13" s="39"/>
      <c r="H13" s="39"/>
    </row>
  </sheetData>
  <phoneticPr fontId="2" type="noConversion"/>
  <conditionalFormatting sqref="B2:B13">
    <cfRule type="cellIs" dxfId="423" priority="7" operator="equal">
      <formula>"Low"</formula>
    </cfRule>
    <cfRule type="cellIs" dxfId="422" priority="8" operator="equal">
      <formula>"Medium"</formula>
    </cfRule>
    <cfRule type="cellIs" dxfId="421" priority="9" operator="equal">
      <formula>"High"</formula>
    </cfRule>
  </conditionalFormatting>
  <conditionalFormatting sqref="C2:C13">
    <cfRule type="cellIs" dxfId="420" priority="4" operator="equal">
      <formula>"Low"</formula>
    </cfRule>
    <cfRule type="cellIs" dxfId="419" priority="5" operator="equal">
      <formula>"Medium"</formula>
    </cfRule>
    <cfRule type="cellIs" dxfId="41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B3:B12 B13:B50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dimension ref="A1:H12"/>
  <sheetViews>
    <sheetView workbookViewId="0">
      <selection activeCell="A3" sqref="A3:A12"/>
    </sheetView>
  </sheetViews>
  <sheetFormatPr defaultColWidth="9" defaultRowHeight="39.4" customHeight="1" x14ac:dyDescent="0.35"/>
  <cols>
    <col min="1" max="1" width="63.4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109.5" customHeight="1" x14ac:dyDescent="0.35">
      <c r="A1" s="29" t="s">
        <v>41</v>
      </c>
      <c r="B1" s="30" t="s">
        <v>8</v>
      </c>
      <c r="C1" s="30" t="s">
        <v>9</v>
      </c>
      <c r="D1" s="30" t="s">
        <v>10</v>
      </c>
      <c r="E1" s="30" t="s">
        <v>42</v>
      </c>
      <c r="F1" s="30" t="s">
        <v>43</v>
      </c>
      <c r="G1" s="41" t="s">
        <v>44</v>
      </c>
      <c r="H1" s="27"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58</v>
      </c>
      <c r="B3" s="3"/>
      <c r="C3" s="3"/>
      <c r="D3" s="4"/>
      <c r="E3" s="34"/>
      <c r="F3" s="35"/>
      <c r="G3" s="43"/>
      <c r="H3" s="34"/>
    </row>
    <row r="4" spans="1:8" ht="39.4" customHeight="1" x14ac:dyDescent="0.35">
      <c r="A4" s="33" t="s">
        <v>59</v>
      </c>
      <c r="B4" s="3"/>
      <c r="C4" s="3"/>
      <c r="D4" s="4"/>
      <c r="E4" s="34"/>
      <c r="F4" s="35"/>
      <c r="G4" s="43"/>
      <c r="H4" s="68"/>
    </row>
    <row r="5" spans="1:8" ht="39.4" customHeight="1" x14ac:dyDescent="0.35">
      <c r="A5" s="33" t="s">
        <v>60</v>
      </c>
      <c r="B5" s="3"/>
      <c r="C5" s="3"/>
      <c r="D5" s="4"/>
      <c r="E5" s="34"/>
      <c r="F5" s="35"/>
      <c r="G5" s="43"/>
      <c r="H5" s="34"/>
    </row>
    <row r="6" spans="1:8" ht="39.4" customHeight="1" x14ac:dyDescent="0.35">
      <c r="A6" s="33" t="s">
        <v>61</v>
      </c>
      <c r="B6" s="3"/>
      <c r="C6" s="3"/>
      <c r="D6" s="4"/>
      <c r="E6" s="34"/>
      <c r="F6" s="35"/>
      <c r="G6" s="43"/>
      <c r="H6" s="68"/>
    </row>
    <row r="7" spans="1:8" ht="39.4" customHeight="1" x14ac:dyDescent="0.35">
      <c r="A7" s="33" t="s">
        <v>62</v>
      </c>
      <c r="B7" s="3"/>
      <c r="C7" s="3"/>
      <c r="D7" s="4"/>
      <c r="E7" s="34"/>
      <c r="F7" s="35"/>
      <c r="G7" s="43"/>
      <c r="H7" s="34"/>
    </row>
    <row r="8" spans="1:8" ht="39.4" customHeight="1" x14ac:dyDescent="0.35">
      <c r="A8" s="33" t="s">
        <v>63</v>
      </c>
      <c r="B8" s="3"/>
      <c r="C8" s="3"/>
      <c r="D8" s="4"/>
      <c r="E8" s="34"/>
      <c r="F8" s="35"/>
      <c r="G8" s="43"/>
      <c r="H8" s="68"/>
    </row>
    <row r="9" spans="1:8" ht="39.4" customHeight="1" x14ac:dyDescent="0.35">
      <c r="A9" s="33" t="s">
        <v>64</v>
      </c>
      <c r="B9" s="3"/>
      <c r="C9" s="3"/>
      <c r="D9" s="4"/>
      <c r="E9" s="34"/>
      <c r="F9" s="35"/>
      <c r="G9" s="43"/>
      <c r="H9" s="34"/>
    </row>
    <row r="10" spans="1:8" ht="39.4" customHeight="1" x14ac:dyDescent="0.35">
      <c r="A10" s="33" t="s">
        <v>65</v>
      </c>
      <c r="B10" s="3"/>
      <c r="C10" s="3"/>
      <c r="D10" s="4"/>
      <c r="E10" s="34"/>
      <c r="F10" s="35"/>
      <c r="G10" s="43"/>
      <c r="H10" s="68"/>
    </row>
    <row r="11" spans="1:8" ht="39.4" customHeight="1" x14ac:dyDescent="0.35">
      <c r="A11" s="33" t="s">
        <v>66</v>
      </c>
      <c r="B11" s="3"/>
      <c r="C11" s="3"/>
      <c r="D11" s="4"/>
      <c r="E11" s="34"/>
      <c r="F11" s="35"/>
      <c r="G11" s="43"/>
      <c r="H11" s="39"/>
    </row>
    <row r="12" spans="1:8" ht="39.4" customHeight="1" x14ac:dyDescent="0.35">
      <c r="A12" s="36" t="s">
        <v>67</v>
      </c>
      <c r="B12" s="37"/>
      <c r="C12" s="37"/>
      <c r="D12" s="38"/>
      <c r="E12" s="39"/>
      <c r="F12" s="40"/>
      <c r="G12" s="44"/>
      <c r="H12" s="68"/>
    </row>
  </sheetData>
  <phoneticPr fontId="2" type="noConversion"/>
  <conditionalFormatting sqref="B2:B12">
    <cfRule type="cellIs" dxfId="401" priority="7" operator="equal">
      <formula>"Low"</formula>
    </cfRule>
    <cfRule type="cellIs" dxfId="400" priority="8" operator="equal">
      <formula>"Medium"</formula>
    </cfRule>
    <cfRule type="cellIs" dxfId="399" priority="9" operator="equal">
      <formula>"High"</formula>
    </cfRule>
  </conditionalFormatting>
  <conditionalFormatting sqref="C2:C12">
    <cfRule type="cellIs" dxfId="398" priority="4" operator="equal">
      <formula>"Low"</formula>
    </cfRule>
    <cfRule type="cellIs" dxfId="397" priority="5" operator="equal">
      <formula>"Medium"</formula>
    </cfRule>
    <cfRule type="cellIs" dxfId="39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dimension ref="A1:H50"/>
  <sheetViews>
    <sheetView workbookViewId="0">
      <selection activeCell="A12" sqref="A12"/>
    </sheetView>
  </sheetViews>
  <sheetFormatPr defaultColWidth="9" defaultRowHeight="18" customHeight="1" x14ac:dyDescent="0.35"/>
  <cols>
    <col min="1" max="1" width="68.5429687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ht="120" customHeight="1" x14ac:dyDescent="0.35">
      <c r="A1" s="45" t="s">
        <v>41</v>
      </c>
      <c r="B1" s="46" t="s">
        <v>8</v>
      </c>
      <c r="C1" s="46" t="s">
        <v>9</v>
      </c>
      <c r="D1" s="47" t="s">
        <v>10</v>
      </c>
      <c r="E1" s="46" t="s">
        <v>42</v>
      </c>
      <c r="F1" s="48" t="s">
        <v>43</v>
      </c>
      <c r="G1" s="46" t="s">
        <v>44</v>
      </c>
      <c r="H1" s="69" t="s">
        <v>45</v>
      </c>
    </row>
    <row r="2" spans="1:8" ht="39.4" customHeight="1" x14ac:dyDescent="0.35">
      <c r="A2" s="32" t="s">
        <v>224</v>
      </c>
      <c r="B2" s="49"/>
      <c r="C2" s="49"/>
      <c r="D2" s="50" t="str">
        <f t="shared" ref="D2" si="0">IF(COUNTIF(D3:D50,"Non Compliant")&gt;0,"Non Compliant",IF(COUNTIF(D3:D50,"Partially Compliant")&gt;0,"Partially Compliant","Fully Compliant"))</f>
        <v>Fully Compliant</v>
      </c>
      <c r="E2" s="51"/>
      <c r="F2" s="52"/>
      <c r="G2" s="51"/>
      <c r="H2" s="25"/>
    </row>
    <row r="3" spans="1:8" ht="39.4" customHeight="1" x14ac:dyDescent="0.35">
      <c r="A3" s="53" t="s">
        <v>58</v>
      </c>
      <c r="B3" s="54"/>
      <c r="C3" s="54"/>
      <c r="D3" s="55"/>
      <c r="E3" s="44"/>
      <c r="F3" s="56"/>
      <c r="G3" s="44"/>
      <c r="H3" s="34"/>
    </row>
    <row r="4" spans="1:8" ht="39.4" customHeight="1" x14ac:dyDescent="0.35">
      <c r="A4" s="57" t="s">
        <v>59</v>
      </c>
      <c r="B4" s="58"/>
      <c r="C4" s="58"/>
      <c r="D4" s="59"/>
      <c r="E4" s="60"/>
      <c r="F4" s="61"/>
      <c r="G4" s="60"/>
      <c r="H4" s="68"/>
    </row>
    <row r="5" spans="1:8" ht="39.4" customHeight="1" x14ac:dyDescent="0.35">
      <c r="A5" s="53" t="s">
        <v>60</v>
      </c>
      <c r="B5" s="54"/>
      <c r="C5" s="54"/>
      <c r="D5" s="55"/>
      <c r="E5" s="44"/>
      <c r="F5" s="56"/>
      <c r="G5" s="44"/>
      <c r="H5" s="34"/>
    </row>
    <row r="6" spans="1:8" ht="39.4" customHeight="1" x14ac:dyDescent="0.35">
      <c r="A6" s="57" t="s">
        <v>61</v>
      </c>
      <c r="B6" s="58"/>
      <c r="C6" s="58"/>
      <c r="D6" s="59"/>
      <c r="E6" s="60"/>
      <c r="F6" s="61"/>
      <c r="G6" s="60"/>
      <c r="H6" s="68"/>
    </row>
    <row r="7" spans="1:8" ht="39.4" customHeight="1" x14ac:dyDescent="0.35">
      <c r="A7" s="53" t="s">
        <v>62</v>
      </c>
      <c r="B7" s="54"/>
      <c r="C7" s="54"/>
      <c r="D7" s="55"/>
      <c r="E7" s="44"/>
      <c r="F7" s="56"/>
      <c r="G7" s="44"/>
      <c r="H7" s="34"/>
    </row>
    <row r="8" spans="1:8" ht="39.4" customHeight="1" x14ac:dyDescent="0.35">
      <c r="A8" s="57" t="s">
        <v>63</v>
      </c>
      <c r="B8" s="58"/>
      <c r="C8" s="58"/>
      <c r="D8" s="59"/>
      <c r="E8" s="60"/>
      <c r="F8" s="61"/>
      <c r="G8" s="60"/>
      <c r="H8" s="68"/>
    </row>
    <row r="9" spans="1:8" ht="39.4" customHeight="1" x14ac:dyDescent="0.35">
      <c r="A9" s="53" t="s">
        <v>64</v>
      </c>
      <c r="B9" s="54"/>
      <c r="C9" s="54"/>
      <c r="D9" s="55"/>
      <c r="E9" s="44"/>
      <c r="F9" s="56"/>
      <c r="G9" s="44"/>
      <c r="H9" s="34"/>
    </row>
    <row r="10" spans="1:8" ht="39.4" customHeight="1" x14ac:dyDescent="0.35">
      <c r="A10" s="57" t="s">
        <v>65</v>
      </c>
      <c r="B10" s="58"/>
      <c r="C10" s="58"/>
      <c r="D10" s="59"/>
      <c r="E10" s="60"/>
      <c r="F10" s="61"/>
      <c r="G10" s="60"/>
      <c r="H10" s="68"/>
    </row>
    <row r="11" spans="1:8" ht="39.4" customHeight="1" x14ac:dyDescent="0.35">
      <c r="A11" s="53" t="s">
        <v>66</v>
      </c>
      <c r="B11" s="54"/>
      <c r="C11" s="54"/>
      <c r="D11" s="55"/>
      <c r="E11" s="44"/>
      <c r="F11" s="56"/>
      <c r="G11" s="44"/>
      <c r="H11" s="39"/>
    </row>
    <row r="12" spans="1:8" ht="39.4" customHeight="1" x14ac:dyDescent="0.35">
      <c r="A12" s="57" t="s">
        <v>67</v>
      </c>
      <c r="B12" s="58"/>
      <c r="C12" s="58"/>
      <c r="D12" s="59"/>
      <c r="E12" s="60"/>
      <c r="F12" s="61"/>
      <c r="G12" s="60"/>
      <c r="H12" s="68"/>
    </row>
    <row r="13" spans="1:8" ht="39" customHeight="1" x14ac:dyDescent="0.35"/>
    <row r="14" spans="1:8" ht="39" customHeight="1" x14ac:dyDescent="0.35">
      <c r="A14" s="62"/>
    </row>
    <row r="15" spans="1:8" ht="39" customHeight="1" x14ac:dyDescent="0.35"/>
    <row r="16" spans="1:8" ht="39" customHeight="1" x14ac:dyDescent="0.35"/>
    <row r="17" ht="39" customHeight="1" x14ac:dyDescent="0.35"/>
    <row r="18" ht="39" customHeight="1" x14ac:dyDescent="0.35"/>
    <row r="19" ht="39" customHeight="1" x14ac:dyDescent="0.35"/>
    <row r="20" ht="39" customHeight="1" x14ac:dyDescent="0.35"/>
    <row r="21" ht="39" customHeight="1" x14ac:dyDescent="0.35"/>
    <row r="22" ht="39" customHeight="1" x14ac:dyDescent="0.35"/>
    <row r="23" ht="39" customHeight="1" x14ac:dyDescent="0.35"/>
    <row r="24" ht="39" customHeight="1" x14ac:dyDescent="0.35"/>
    <row r="25" ht="39" customHeight="1" x14ac:dyDescent="0.35"/>
    <row r="26" ht="39" customHeight="1" x14ac:dyDescent="0.35"/>
    <row r="27" ht="39" customHeight="1" x14ac:dyDescent="0.35"/>
    <row r="28" ht="39" customHeight="1" x14ac:dyDescent="0.35"/>
    <row r="29" ht="39" customHeight="1" x14ac:dyDescent="0.35"/>
    <row r="30" ht="39" customHeight="1" x14ac:dyDescent="0.35"/>
    <row r="31" ht="39" customHeight="1" x14ac:dyDescent="0.35"/>
    <row r="32" ht="39" customHeight="1" x14ac:dyDescent="0.35"/>
    <row r="33" ht="39" customHeight="1" x14ac:dyDescent="0.35"/>
    <row r="34" ht="39" customHeight="1" x14ac:dyDescent="0.35"/>
    <row r="35" ht="39" customHeight="1" x14ac:dyDescent="0.35"/>
    <row r="36" ht="39" customHeight="1" x14ac:dyDescent="0.35"/>
    <row r="37" ht="39" customHeight="1" x14ac:dyDescent="0.35"/>
    <row r="38" ht="39" customHeight="1" x14ac:dyDescent="0.35"/>
    <row r="39" ht="39" customHeight="1" x14ac:dyDescent="0.35"/>
    <row r="40" ht="39" customHeight="1" x14ac:dyDescent="0.35"/>
    <row r="41" ht="39" customHeight="1" x14ac:dyDescent="0.35"/>
    <row r="42" ht="39" customHeight="1" x14ac:dyDescent="0.35"/>
    <row r="43" ht="39" customHeight="1" x14ac:dyDescent="0.35"/>
    <row r="44" ht="39" customHeight="1" x14ac:dyDescent="0.35"/>
    <row r="45" ht="39" customHeight="1" x14ac:dyDescent="0.35"/>
    <row r="46" ht="39" customHeight="1" x14ac:dyDescent="0.35"/>
    <row r="47" ht="39" customHeight="1" x14ac:dyDescent="0.35"/>
    <row r="48" ht="39" customHeight="1" x14ac:dyDescent="0.35"/>
    <row r="49" ht="39" customHeight="1" x14ac:dyDescent="0.35"/>
    <row r="50" ht="39" customHeight="1" x14ac:dyDescent="0.35"/>
  </sheetData>
  <phoneticPr fontId="2" type="noConversion"/>
  <conditionalFormatting sqref="B5:B12 B1:B2">
    <cfRule type="cellIs" dxfId="380" priority="16" operator="equal">
      <formula>"Low"</formula>
    </cfRule>
    <cfRule type="cellIs" dxfId="379" priority="17" operator="equal">
      <formula>"Medium"</formula>
    </cfRule>
    <cfRule type="cellIs" dxfId="378" priority="18" operator="equal">
      <formula>"High"</formula>
    </cfRule>
  </conditionalFormatting>
  <conditionalFormatting sqref="C5:C12 C1:C2">
    <cfRule type="cellIs" dxfId="377" priority="13" operator="equal">
      <formula>"Low"</formula>
    </cfRule>
    <cfRule type="cellIs" dxfId="376" priority="14" operator="equal">
      <formula>"Medium"</formula>
    </cfRule>
    <cfRule type="cellIs" dxfId="375" priority="15" operator="equal">
      <formula>"High"</formula>
    </cfRule>
  </conditionalFormatting>
  <conditionalFormatting sqref="B3:B4">
    <cfRule type="cellIs" dxfId="374" priority="7" operator="equal">
      <formula>"Low"</formula>
    </cfRule>
    <cfRule type="cellIs" dxfId="373" priority="8" operator="equal">
      <formula>"Medium"</formula>
    </cfRule>
    <cfRule type="cellIs" dxfId="372" priority="9" operator="equal">
      <formula>"High"</formula>
    </cfRule>
  </conditionalFormatting>
  <conditionalFormatting sqref="C3:C4">
    <cfRule type="cellIs" dxfId="371" priority="4" operator="equal">
      <formula>"Low"</formula>
    </cfRule>
    <cfRule type="cellIs" dxfId="370" priority="5" operator="equal">
      <formula>"Medium"</formula>
    </cfRule>
    <cfRule type="cellIs" dxfId="369"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0" operator="equal" id="{0585B332-B169-4829-A857-6F9E6881F312}">
            <xm:f>Lists!$C$4</xm:f>
            <x14:dxf>
              <font>
                <color auto="1"/>
              </font>
              <fill>
                <patternFill>
                  <bgColor rgb="FFFF3300"/>
                </patternFill>
              </fill>
            </x14:dxf>
          </x14:cfRule>
          <x14:cfRule type="cellIs" priority="11" operator="equal" id="{BD5BC756-8D85-4E88-8A4A-F784619F14B1}">
            <xm:f>Lists!$C$3</xm:f>
            <x14:dxf>
              <font>
                <color auto="1"/>
              </font>
              <fill>
                <patternFill>
                  <bgColor rgb="FFFFC000"/>
                </patternFill>
              </fill>
            </x14:dxf>
          </x14:cfRule>
          <x14:cfRule type="cellIs" priority="12" operator="equal" id="{E724B4D9-4197-4A51-B375-089921CE27D0}">
            <xm:f>Lists!$C$2</xm:f>
            <x14:dxf>
              <font>
                <color auto="1"/>
              </font>
              <fill>
                <patternFill>
                  <bgColor rgb="FF92D050"/>
                </patternFill>
              </fill>
            </x14:dxf>
          </x14:cfRule>
          <xm:sqref>D5:D12 D1:D2</xm:sqref>
        </x14:conditionalFormatting>
        <x14:conditionalFormatting xmlns:xm="http://schemas.microsoft.com/office/excel/2006/main">
          <x14:cfRule type="cellIs" priority="1" operator="equal" id="{DB07FB78-0546-4421-AD31-0625CDB3FF33}">
            <xm:f>Lists!$C$4</xm:f>
            <x14:dxf>
              <font>
                <color auto="1"/>
              </font>
              <fill>
                <patternFill>
                  <bgColor rgb="FFFF3300"/>
                </patternFill>
              </fill>
            </x14:dxf>
          </x14:cfRule>
          <x14:cfRule type="cellIs" priority="2" operator="equal" id="{273D8F27-481A-4C12-B47B-3F885CF7AA91}">
            <xm:f>Lists!$C$3</xm:f>
            <x14:dxf>
              <font>
                <color auto="1"/>
              </font>
              <fill>
                <patternFill>
                  <bgColor rgb="FFFFC000"/>
                </patternFill>
              </fill>
            </x14:dxf>
          </x14:cfRule>
          <x14:cfRule type="cellIs" priority="3" operator="equal" id="{348BD4AE-939D-4B04-AF58-72290827D1F7}">
            <xm:f>Lists!$C$2</xm:f>
            <x14:dxf>
              <font>
                <color auto="1"/>
              </font>
              <fill>
                <patternFill>
                  <bgColor rgb="FF92D050"/>
                </patternFill>
              </fill>
            </x14:dxf>
          </x14:cfRule>
          <xm:sqref>D3:D4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dimension ref="A1:H12"/>
  <sheetViews>
    <sheetView workbookViewId="0">
      <selection activeCell="A6" sqref="A6:A12"/>
    </sheetView>
  </sheetViews>
  <sheetFormatPr defaultColWidth="9" defaultRowHeight="39.4" customHeight="1" x14ac:dyDescent="0.35"/>
  <cols>
    <col min="1" max="1" width="65.9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115" customHeight="1" x14ac:dyDescent="0.35">
      <c r="A1" s="29" t="s">
        <v>41</v>
      </c>
      <c r="B1" s="30" t="s">
        <v>8</v>
      </c>
      <c r="C1" s="30" t="s">
        <v>9</v>
      </c>
      <c r="D1" s="30" t="s">
        <v>10</v>
      </c>
      <c r="E1" s="30" t="s">
        <v>42</v>
      </c>
      <c r="F1" s="30" t="s">
        <v>43</v>
      </c>
      <c r="G1" s="41" t="s">
        <v>44</v>
      </c>
      <c r="H1" s="70" t="s">
        <v>45</v>
      </c>
    </row>
    <row r="2" spans="1:8"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58</v>
      </c>
      <c r="B3" s="3"/>
      <c r="C3" s="3"/>
      <c r="D3" s="4"/>
      <c r="E3" s="34"/>
      <c r="F3" s="35"/>
      <c r="G3" s="43"/>
      <c r="H3" s="34"/>
    </row>
    <row r="4" spans="1:8" ht="39.4" customHeight="1" x14ac:dyDescent="0.35">
      <c r="A4" s="33" t="s">
        <v>59</v>
      </c>
      <c r="B4" s="3"/>
      <c r="C4" s="3"/>
      <c r="D4" s="4"/>
      <c r="E4" s="34"/>
      <c r="F4" s="35"/>
      <c r="G4" s="43"/>
      <c r="H4" s="68"/>
    </row>
    <row r="5" spans="1:8" ht="39.4" customHeight="1" x14ac:dyDescent="0.35">
      <c r="A5" s="33" t="s">
        <v>60</v>
      </c>
      <c r="B5" s="3"/>
      <c r="C5" s="3"/>
      <c r="D5" s="4"/>
      <c r="E5" s="34"/>
      <c r="F5" s="35"/>
      <c r="G5" s="43"/>
      <c r="H5" s="34"/>
    </row>
    <row r="6" spans="1:8" ht="39.4" customHeight="1" x14ac:dyDescent="0.35">
      <c r="A6" s="33" t="s">
        <v>61</v>
      </c>
      <c r="B6" s="3"/>
      <c r="C6" s="3"/>
      <c r="D6" s="4"/>
      <c r="E6" s="34"/>
      <c r="F6" s="35"/>
      <c r="G6" s="43"/>
      <c r="H6" s="68"/>
    </row>
    <row r="7" spans="1:8" ht="39.4" customHeight="1" x14ac:dyDescent="0.35">
      <c r="A7" s="33" t="s">
        <v>62</v>
      </c>
      <c r="B7" s="3"/>
      <c r="C7" s="3"/>
      <c r="D7" s="4"/>
      <c r="E7" s="34"/>
      <c r="F7" s="35"/>
      <c r="G7" s="43"/>
      <c r="H7" s="34"/>
    </row>
    <row r="8" spans="1:8" ht="39.4" customHeight="1" x14ac:dyDescent="0.35">
      <c r="A8" s="33" t="s">
        <v>63</v>
      </c>
      <c r="B8" s="3"/>
      <c r="C8" s="3"/>
      <c r="D8" s="4"/>
      <c r="E8" s="34"/>
      <c r="F8" s="35"/>
      <c r="G8" s="43"/>
      <c r="H8" s="68"/>
    </row>
    <row r="9" spans="1:8" ht="39.4" customHeight="1" x14ac:dyDescent="0.35">
      <c r="A9" s="33" t="s">
        <v>64</v>
      </c>
      <c r="B9" s="3"/>
      <c r="C9" s="3"/>
      <c r="D9" s="4"/>
      <c r="E9" s="34"/>
      <c r="F9" s="35"/>
      <c r="G9" s="43"/>
      <c r="H9" s="34"/>
    </row>
    <row r="10" spans="1:8" ht="39.4" customHeight="1" x14ac:dyDescent="0.35">
      <c r="A10" s="33" t="s">
        <v>65</v>
      </c>
      <c r="B10" s="3"/>
      <c r="C10" s="3"/>
      <c r="D10" s="4"/>
      <c r="E10" s="34"/>
      <c r="F10" s="35"/>
      <c r="G10" s="43"/>
      <c r="H10" s="68"/>
    </row>
    <row r="11" spans="1:8" ht="39.4" customHeight="1" x14ac:dyDescent="0.35">
      <c r="A11" s="33" t="s">
        <v>66</v>
      </c>
      <c r="B11" s="3"/>
      <c r="C11" s="3"/>
      <c r="D11" s="4"/>
      <c r="E11" s="34"/>
      <c r="F11" s="35"/>
      <c r="G11" s="43"/>
      <c r="H11" s="39"/>
    </row>
    <row r="12" spans="1:8" ht="39.4" customHeight="1" x14ac:dyDescent="0.35">
      <c r="A12" s="33" t="s">
        <v>67</v>
      </c>
      <c r="B12" s="37"/>
      <c r="C12" s="37"/>
      <c r="D12" s="38"/>
      <c r="E12" s="39"/>
      <c r="F12" s="40"/>
      <c r="G12" s="44"/>
      <c r="H12" s="68"/>
    </row>
  </sheetData>
  <phoneticPr fontId="2" type="noConversion"/>
  <conditionalFormatting sqref="B2:B12">
    <cfRule type="cellIs" dxfId="351" priority="7" operator="equal">
      <formula>"Low"</formula>
    </cfRule>
    <cfRule type="cellIs" dxfId="350" priority="8" operator="equal">
      <formula>"Medium"</formula>
    </cfRule>
    <cfRule type="cellIs" dxfId="349" priority="9" operator="equal">
      <formula>"High"</formula>
    </cfRule>
  </conditionalFormatting>
  <conditionalFormatting sqref="C2:C12">
    <cfRule type="cellIs" dxfId="348" priority="4" operator="equal">
      <formula>"Low"</formula>
    </cfRule>
    <cfRule type="cellIs" dxfId="347" priority="5" operator="equal">
      <formula>"Medium"</formula>
    </cfRule>
    <cfRule type="cellIs" dxfId="34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C3EDA4A6-8A1F-4591-B019-19A03C0216FC}">
            <xm:f>Lists!$C$4</xm:f>
            <x14:dxf>
              <font>
                <color auto="1"/>
              </font>
              <fill>
                <patternFill>
                  <bgColor rgb="FFFF3300"/>
                </patternFill>
              </fill>
            </x14:dxf>
          </x14:cfRule>
          <x14:cfRule type="cellIs" priority="2" operator="equal" id="{54F145CF-3FAA-4F99-ABC2-D568DC2042B0}">
            <xm:f>Lists!$C$3</xm:f>
            <x14:dxf>
              <font>
                <color auto="1"/>
              </font>
              <fill>
                <patternFill>
                  <bgColor rgb="FFFFC000"/>
                </patternFill>
              </fill>
            </x14:dxf>
          </x14:cfRule>
          <x14:cfRule type="cellIs" priority="3" operator="equal" id="{32FB9AC5-5ACF-424D-B588-6EFF9D0AE21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dimension ref="A1:H12"/>
  <sheetViews>
    <sheetView workbookViewId="0">
      <selection activeCell="B3" sqref="B3"/>
    </sheetView>
  </sheetViews>
  <sheetFormatPr defaultColWidth="9" defaultRowHeight="39.4" customHeight="1" x14ac:dyDescent="0.35"/>
  <cols>
    <col min="1" max="1" width="64.4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128.5" customHeight="1" x14ac:dyDescent="0.35">
      <c r="A1" s="29" t="s">
        <v>41</v>
      </c>
      <c r="B1" s="30" t="s">
        <v>8</v>
      </c>
      <c r="C1" s="30" t="s">
        <v>9</v>
      </c>
      <c r="D1" s="30" t="s">
        <v>10</v>
      </c>
      <c r="E1" s="30" t="s">
        <v>42</v>
      </c>
      <c r="F1" s="30" t="s">
        <v>43</v>
      </c>
      <c r="G1" s="41" t="s">
        <v>44</v>
      </c>
      <c r="H1" s="70" t="s">
        <v>45</v>
      </c>
    </row>
    <row r="2" spans="1:8" s="31" customFormat="1" ht="48.75" customHeight="1" x14ac:dyDescent="0.35">
      <c r="A2" s="32" t="s">
        <v>46</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58</v>
      </c>
      <c r="B3" s="3"/>
      <c r="C3" s="3"/>
      <c r="D3" s="4"/>
      <c r="E3" s="34"/>
      <c r="F3" s="35"/>
      <c r="G3" s="43"/>
      <c r="H3" s="34"/>
    </row>
    <row r="4" spans="1:8" ht="39.4" customHeight="1" x14ac:dyDescent="0.35">
      <c r="A4" s="33" t="s">
        <v>59</v>
      </c>
      <c r="B4" s="3"/>
      <c r="C4" s="3"/>
      <c r="D4" s="4"/>
      <c r="E4" s="34"/>
      <c r="F4" s="35"/>
      <c r="G4" s="43"/>
      <c r="H4" s="68"/>
    </row>
    <row r="5" spans="1:8" ht="39.4" customHeight="1" x14ac:dyDescent="0.35">
      <c r="A5" s="33" t="s">
        <v>60</v>
      </c>
      <c r="B5" s="3"/>
      <c r="C5" s="3"/>
      <c r="D5" s="4"/>
      <c r="E5" s="34"/>
      <c r="F5" s="35"/>
      <c r="G5" s="43"/>
      <c r="H5" s="34"/>
    </row>
    <row r="6" spans="1:8" ht="39.4" customHeight="1" x14ac:dyDescent="0.35">
      <c r="A6" s="33" t="s">
        <v>61</v>
      </c>
      <c r="B6" s="3"/>
      <c r="C6" s="3"/>
      <c r="D6" s="4"/>
      <c r="E6" s="34"/>
      <c r="F6" s="35"/>
      <c r="G6" s="43"/>
      <c r="H6" s="68"/>
    </row>
    <row r="7" spans="1:8" ht="39.4" customHeight="1" x14ac:dyDescent="0.35">
      <c r="A7" s="33" t="s">
        <v>62</v>
      </c>
      <c r="B7" s="3"/>
      <c r="C7" s="3"/>
      <c r="D7" s="4"/>
      <c r="E7" s="34"/>
      <c r="F7" s="35"/>
      <c r="G7" s="43"/>
      <c r="H7" s="34"/>
    </row>
    <row r="8" spans="1:8" ht="39.4" customHeight="1" x14ac:dyDescent="0.35">
      <c r="A8" s="33" t="s">
        <v>63</v>
      </c>
      <c r="B8" s="3"/>
      <c r="C8" s="3"/>
      <c r="D8" s="4"/>
      <c r="E8" s="34"/>
      <c r="F8" s="35"/>
      <c r="G8" s="43"/>
      <c r="H8" s="68"/>
    </row>
    <row r="9" spans="1:8" ht="39.4" customHeight="1" x14ac:dyDescent="0.35">
      <c r="A9" s="33" t="s">
        <v>64</v>
      </c>
      <c r="B9" s="3"/>
      <c r="C9" s="3"/>
      <c r="D9" s="4"/>
      <c r="E9" s="34"/>
      <c r="F9" s="35"/>
      <c r="G9" s="43"/>
      <c r="H9" s="34"/>
    </row>
    <row r="10" spans="1:8" ht="39.4" customHeight="1" x14ac:dyDescent="0.35">
      <c r="A10" s="33" t="s">
        <v>65</v>
      </c>
      <c r="B10" s="3"/>
      <c r="C10" s="3"/>
      <c r="D10" s="4"/>
      <c r="E10" s="34"/>
      <c r="F10" s="35"/>
      <c r="G10" s="43"/>
      <c r="H10" s="68"/>
    </row>
    <row r="11" spans="1:8" ht="39.4" customHeight="1" x14ac:dyDescent="0.35">
      <c r="A11" s="33" t="s">
        <v>66</v>
      </c>
      <c r="B11" s="3"/>
      <c r="C11" s="3"/>
      <c r="D11" s="4"/>
      <c r="E11" s="34"/>
      <c r="F11" s="35"/>
      <c r="G11" s="43"/>
      <c r="H11" s="39"/>
    </row>
    <row r="12" spans="1:8" ht="39.4" customHeight="1" x14ac:dyDescent="0.35">
      <c r="A12" s="33" t="s">
        <v>67</v>
      </c>
      <c r="B12" s="37"/>
      <c r="C12" s="37"/>
      <c r="D12" s="38"/>
      <c r="E12" s="39"/>
      <c r="F12" s="40"/>
      <c r="G12" s="44"/>
      <c r="H12" s="68"/>
    </row>
  </sheetData>
  <phoneticPr fontId="2" type="noConversion"/>
  <conditionalFormatting sqref="B2:B12">
    <cfRule type="cellIs" dxfId="329" priority="7" operator="equal">
      <formula>"Low"</formula>
    </cfRule>
    <cfRule type="cellIs" dxfId="328" priority="8" operator="equal">
      <formula>"Medium"</formula>
    </cfRule>
    <cfRule type="cellIs" dxfId="327" priority="9" operator="equal">
      <formula>"High"</formula>
    </cfRule>
  </conditionalFormatting>
  <conditionalFormatting sqref="C2:C12">
    <cfRule type="cellIs" dxfId="326" priority="4" operator="equal">
      <formula>"Low"</formula>
    </cfRule>
    <cfRule type="cellIs" dxfId="325" priority="5" operator="equal">
      <formula>"Medium"</formula>
    </cfRule>
    <cfRule type="cellIs" dxfId="324"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FBE0796-5C8B-4B2A-A1E6-D91EF7BC20DF}">
            <xm:f>Lists!$C$4</xm:f>
            <x14:dxf>
              <font>
                <color auto="1"/>
              </font>
              <fill>
                <patternFill>
                  <bgColor rgb="FFFF3300"/>
                </patternFill>
              </fill>
            </x14:dxf>
          </x14:cfRule>
          <x14:cfRule type="cellIs" priority="2" operator="equal" id="{A05F9D3C-28EE-4D21-997E-CD5EB3C4A68D}">
            <xm:f>Lists!$C$3</xm:f>
            <x14:dxf>
              <font>
                <color auto="1"/>
              </font>
              <fill>
                <patternFill>
                  <bgColor rgb="FFFFC000"/>
                </patternFill>
              </fill>
            </x14:dxf>
          </x14:cfRule>
          <x14:cfRule type="cellIs" priority="3" operator="equal" id="{98FFF73A-EECC-47CE-AAF2-8C97741A0B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dimension ref="A1:H50"/>
  <sheetViews>
    <sheetView workbookViewId="0">
      <selection activeCell="A3" sqref="A3:A12"/>
    </sheetView>
  </sheetViews>
  <sheetFormatPr defaultColWidth="9" defaultRowHeight="18" customHeight="1" x14ac:dyDescent="0.35"/>
  <cols>
    <col min="1" max="1" width="62.179687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1" customFormat="1" ht="108.5" customHeight="1" x14ac:dyDescent="0.35">
      <c r="A1" s="29" t="s">
        <v>41</v>
      </c>
      <c r="B1" s="30" t="s">
        <v>8</v>
      </c>
      <c r="C1" s="30" t="s">
        <v>9</v>
      </c>
      <c r="D1" s="30" t="s">
        <v>10</v>
      </c>
      <c r="E1" s="30" t="s">
        <v>42</v>
      </c>
      <c r="F1" s="30" t="s">
        <v>43</v>
      </c>
      <c r="G1" s="41" t="s">
        <v>44</v>
      </c>
      <c r="H1" s="70" t="s">
        <v>45</v>
      </c>
    </row>
    <row r="2" spans="1:8" s="31" customFormat="1" ht="39.4" customHeight="1" x14ac:dyDescent="0.35">
      <c r="A2" s="32" t="s">
        <v>224</v>
      </c>
      <c r="B2" s="23"/>
      <c r="C2" s="23"/>
      <c r="D2" s="24" t="str">
        <f t="shared" ref="D2" si="0">IF(COUNTIF(D3:D50,"Non Compliant")&gt;0,"Non Compliant",IF(COUNTIF(D3:D50,"Partially Compliant")&gt;0,"Partially Compliant","Fully Compliant"))</f>
        <v>Fully Compliant</v>
      </c>
      <c r="E2" s="25"/>
      <c r="F2" s="26"/>
      <c r="G2" s="42"/>
      <c r="H2" s="25"/>
    </row>
    <row r="3" spans="1:8" ht="39.4" customHeight="1" x14ac:dyDescent="0.35">
      <c r="A3" s="33" t="s">
        <v>58</v>
      </c>
      <c r="B3" s="3"/>
      <c r="C3" s="3"/>
      <c r="D3" s="4"/>
      <c r="E3" s="34"/>
      <c r="F3" s="35"/>
      <c r="G3" s="43"/>
      <c r="H3" s="34"/>
    </row>
    <row r="4" spans="1:8" ht="39.4" customHeight="1" x14ac:dyDescent="0.35">
      <c r="A4" s="33" t="s">
        <v>59</v>
      </c>
      <c r="B4" s="3"/>
      <c r="C4" s="3"/>
      <c r="D4" s="4"/>
      <c r="E4" s="34"/>
      <c r="F4" s="35"/>
      <c r="G4" s="43"/>
      <c r="H4" s="68"/>
    </row>
    <row r="5" spans="1:8" ht="39.4" customHeight="1" x14ac:dyDescent="0.35">
      <c r="A5" s="33" t="s">
        <v>60</v>
      </c>
      <c r="B5" s="3"/>
      <c r="C5" s="3"/>
      <c r="D5" s="4"/>
      <c r="E5" s="34"/>
      <c r="F5" s="35"/>
      <c r="G5" s="43"/>
      <c r="H5" s="34"/>
    </row>
    <row r="6" spans="1:8" ht="39.4" customHeight="1" x14ac:dyDescent="0.35">
      <c r="A6" s="33" t="s">
        <v>61</v>
      </c>
      <c r="B6" s="3"/>
      <c r="C6" s="3"/>
      <c r="D6" s="4"/>
      <c r="E6" s="34"/>
      <c r="F6" s="35"/>
      <c r="G6" s="43"/>
      <c r="H6" s="68"/>
    </row>
    <row r="7" spans="1:8" ht="39.4" customHeight="1" x14ac:dyDescent="0.35">
      <c r="A7" s="33" t="s">
        <v>62</v>
      </c>
      <c r="B7" s="3"/>
      <c r="C7" s="3"/>
      <c r="D7" s="4"/>
      <c r="E7" s="34"/>
      <c r="F7" s="35"/>
      <c r="G7" s="43"/>
      <c r="H7" s="34"/>
    </row>
    <row r="8" spans="1:8" ht="39.4" customHeight="1" x14ac:dyDescent="0.35">
      <c r="A8" s="33" t="s">
        <v>63</v>
      </c>
      <c r="B8" s="3"/>
      <c r="C8" s="3"/>
      <c r="D8" s="4"/>
      <c r="E8" s="34"/>
      <c r="F8" s="35"/>
      <c r="G8" s="43"/>
      <c r="H8" s="68"/>
    </row>
    <row r="9" spans="1:8" ht="39.4" customHeight="1" x14ac:dyDescent="0.35">
      <c r="A9" s="33" t="s">
        <v>64</v>
      </c>
      <c r="B9" s="3"/>
      <c r="C9" s="3"/>
      <c r="D9" s="4"/>
      <c r="E9" s="34"/>
      <c r="F9" s="35"/>
      <c r="G9" s="43"/>
      <c r="H9" s="34"/>
    </row>
    <row r="10" spans="1:8" ht="39.4" customHeight="1" x14ac:dyDescent="0.35">
      <c r="A10" s="33" t="s">
        <v>65</v>
      </c>
      <c r="B10" s="3"/>
      <c r="C10" s="3"/>
      <c r="D10" s="4"/>
      <c r="E10" s="34"/>
      <c r="F10" s="35"/>
      <c r="G10" s="43"/>
      <c r="H10" s="68"/>
    </row>
    <row r="11" spans="1:8" ht="39.4" customHeight="1" x14ac:dyDescent="0.35">
      <c r="A11" s="33" t="s">
        <v>66</v>
      </c>
      <c r="B11" s="3"/>
      <c r="C11" s="3"/>
      <c r="D11" s="4"/>
      <c r="E11" s="34"/>
      <c r="F11" s="35"/>
      <c r="G11" s="43"/>
      <c r="H11" s="39"/>
    </row>
    <row r="12" spans="1:8" ht="39.4" customHeight="1" x14ac:dyDescent="0.35">
      <c r="A12" s="33" t="s">
        <v>67</v>
      </c>
      <c r="B12" s="37"/>
      <c r="C12" s="37"/>
      <c r="D12" s="38"/>
      <c r="E12" s="39"/>
      <c r="F12" s="40"/>
      <c r="G12" s="44"/>
      <c r="H12" s="68"/>
    </row>
    <row r="13" spans="1:8" ht="39" customHeight="1" x14ac:dyDescent="0.35"/>
    <row r="14" spans="1:8" ht="39" customHeight="1" x14ac:dyDescent="0.35"/>
    <row r="15" spans="1:8" ht="39" customHeight="1" x14ac:dyDescent="0.35"/>
    <row r="16" spans="1:8" ht="39" customHeight="1" x14ac:dyDescent="0.35"/>
    <row r="17" ht="39" customHeight="1" x14ac:dyDescent="0.35"/>
    <row r="18" ht="39" customHeight="1" x14ac:dyDescent="0.35"/>
    <row r="19" ht="39" customHeight="1" x14ac:dyDescent="0.35"/>
    <row r="20" ht="39" customHeight="1" x14ac:dyDescent="0.35"/>
    <row r="21" ht="39" customHeight="1" x14ac:dyDescent="0.35"/>
    <row r="22" ht="39" customHeight="1" x14ac:dyDescent="0.35"/>
    <row r="23" ht="39" customHeight="1" x14ac:dyDescent="0.35"/>
    <row r="24" ht="39" customHeight="1" x14ac:dyDescent="0.35"/>
    <row r="25" ht="39" customHeight="1" x14ac:dyDescent="0.35"/>
    <row r="26" ht="39" customHeight="1" x14ac:dyDescent="0.35"/>
    <row r="27" ht="39" customHeight="1" x14ac:dyDescent="0.35"/>
    <row r="28" ht="39" customHeight="1" x14ac:dyDescent="0.35"/>
    <row r="29" ht="39" customHeight="1" x14ac:dyDescent="0.35"/>
    <row r="30" ht="39" customHeight="1" x14ac:dyDescent="0.35"/>
    <row r="31" ht="39" customHeight="1" x14ac:dyDescent="0.35"/>
    <row r="32" ht="39" customHeight="1" x14ac:dyDescent="0.35"/>
    <row r="33" ht="39" customHeight="1" x14ac:dyDescent="0.35"/>
    <row r="34" ht="39" customHeight="1" x14ac:dyDescent="0.35"/>
    <row r="35" ht="39" customHeight="1" x14ac:dyDescent="0.35"/>
    <row r="36" ht="39" customHeight="1" x14ac:dyDescent="0.35"/>
    <row r="37" ht="39" customHeight="1" x14ac:dyDescent="0.35"/>
    <row r="38" ht="39" customHeight="1" x14ac:dyDescent="0.35"/>
    <row r="39" ht="39" customHeight="1" x14ac:dyDescent="0.35"/>
    <row r="40" ht="39" customHeight="1" x14ac:dyDescent="0.35"/>
    <row r="41" ht="39" customHeight="1" x14ac:dyDescent="0.35"/>
    <row r="42" ht="39" customHeight="1" x14ac:dyDescent="0.35"/>
    <row r="43" ht="39" customHeight="1" x14ac:dyDescent="0.35"/>
    <row r="44" ht="39" customHeight="1" x14ac:dyDescent="0.35"/>
    <row r="45" ht="39" customHeight="1" x14ac:dyDescent="0.35"/>
    <row r="46" ht="39" customHeight="1" x14ac:dyDescent="0.35"/>
    <row r="47" ht="39" customHeight="1" x14ac:dyDescent="0.35"/>
    <row r="48" ht="39" customHeight="1" x14ac:dyDescent="0.35"/>
    <row r="49" ht="39" customHeight="1" x14ac:dyDescent="0.35"/>
    <row r="50" ht="39" customHeight="1" x14ac:dyDescent="0.35"/>
  </sheetData>
  <phoneticPr fontId="2" type="noConversion"/>
  <conditionalFormatting sqref="B2:B12">
    <cfRule type="cellIs" dxfId="307" priority="7" operator="equal">
      <formula>"Low"</formula>
    </cfRule>
    <cfRule type="cellIs" dxfId="306" priority="8" operator="equal">
      <formula>"Medium"</formula>
    </cfRule>
    <cfRule type="cellIs" dxfId="305" priority="9" operator="equal">
      <formula>"High"</formula>
    </cfRule>
  </conditionalFormatting>
  <conditionalFormatting sqref="C2:C12">
    <cfRule type="cellIs" dxfId="304" priority="4" operator="equal">
      <formula>"Low"</formula>
    </cfRule>
    <cfRule type="cellIs" dxfId="303" priority="5" operator="equal">
      <formula>"Medium"</formula>
    </cfRule>
    <cfRule type="cellIs" dxfId="302"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C4A62FC0-772F-47EA-9923-75347DE7223C}">
            <xm:f>Lists!$C$4</xm:f>
            <x14:dxf>
              <font>
                <color auto="1"/>
              </font>
              <fill>
                <patternFill>
                  <bgColor rgb="FFFF3300"/>
                </patternFill>
              </fill>
            </x14:dxf>
          </x14:cfRule>
          <x14:cfRule type="cellIs" priority="2" operator="equal" id="{FD36358F-F280-4222-9DFA-83DA38B7F876}">
            <xm:f>Lists!$C$3</xm:f>
            <x14:dxf>
              <font>
                <color auto="1"/>
              </font>
              <fill>
                <patternFill>
                  <bgColor rgb="FFFFC000"/>
                </patternFill>
              </fill>
            </x14:dxf>
          </x14:cfRule>
          <x14:cfRule type="cellIs" priority="3" operator="equal" id="{10914058-26A8-4BC8-9EF5-25A1D66666D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5" ma:contentTypeDescription="Create a new document." ma:contentTypeScope="" ma:versionID="a374df30dbf608d8c7cbd1ec8bc0337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c6ce2139f648dcf5ad2a95afebf68b17"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6B9DDC-C32C-4EE9-BDDC-98F6C24FDE1C}">
  <ds:schemaRefs>
    <ds:schemaRef ds:uri="http://schemas.microsoft.com/office/2006/metadata/properties"/>
    <ds:schemaRef ds:uri="http://schemas.microsoft.com/office/infopath/2007/PartnerControls"/>
    <ds:schemaRef ds:uri="8f30a74c-8e7c-491d-b15a-3c2ecabf532b"/>
    <ds:schemaRef ds:uri="9f63860b-ec5a-4177-80bc-0dae68c6673f"/>
  </ds:schemaRefs>
</ds:datastoreItem>
</file>

<file path=customXml/itemProps2.xml><?xml version="1.0" encoding="utf-8"?>
<ds:datastoreItem xmlns:ds="http://schemas.openxmlformats.org/officeDocument/2006/customXml" ds:itemID="{095289C4-F991-4F3C-BD8F-3DF0A6C169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09C6C1-925D-4CF2-9A41-5B4BFCEBB1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Instructions</vt:lpstr>
      <vt:lpstr>Dashboard</vt:lpstr>
      <vt:lpstr>Lists</vt:lpstr>
      <vt:lpstr>Criteria 1</vt:lpstr>
      <vt:lpstr>Criteria 2 a,b</vt:lpstr>
      <vt:lpstr>Criteria 2 c,d</vt:lpstr>
      <vt:lpstr>Criteria 2 e,f</vt:lpstr>
      <vt:lpstr>Criteria 2 g,h</vt:lpstr>
      <vt:lpstr>Criteria 2 1, j</vt:lpstr>
      <vt:lpstr>Criteria 3</vt:lpstr>
      <vt:lpstr>Criteria 4</vt:lpstr>
      <vt:lpstr>Criteria 5</vt:lpstr>
      <vt:lpstr>Criteria 6</vt:lpstr>
      <vt:lpstr>Criteria 7</vt:lpstr>
      <vt:lpstr>Criteria 8</vt:lpstr>
      <vt:lpstr>Criteria 9</vt:lpstr>
      <vt:lpstr>Criteria 10 a,b</vt:lpstr>
      <vt:lpstr>Criteria 11</vt:lpstr>
      <vt:lpstr>Criteria 12</vt:lpstr>
      <vt:lpstr>Criteria 13</vt:lpstr>
      <vt:lpstr>Criteria 14</vt:lpstr>
      <vt:lpstr>Criteria 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Tristan Evans</cp:lastModifiedBy>
  <cp:revision/>
  <dcterms:created xsi:type="dcterms:W3CDTF">2021-03-11T12:11:45Z</dcterms:created>
  <dcterms:modified xsi:type="dcterms:W3CDTF">2022-06-08T15:21:01Z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